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1\LICITACIONES PUBLICAS DE OBRA\INVITACION RESTRINGIDA\EXPEDIENTE  INVITACIÓN RESTRINGIDA IO-920059964-N1-2021\"/>
    </mc:Choice>
  </mc:AlternateContent>
  <bookViews>
    <workbookView xWindow="-120" yWindow="-120" windowWidth="15600" windowHeight="11310" firstSheet="1" activeTab="1"/>
  </bookViews>
  <sheets>
    <sheet name="RED INTERIOR" sheetId="3" r:id="rId1"/>
    <sheet name="CATALOGO DE CONCEPTOS" sheetId="5" r:id="rId2"/>
    <sheet name="EST DE MERCADO (2)" sheetId="8" state="hidden" r:id="rId3"/>
  </sheets>
  <externalReferences>
    <externalReference r:id="rId4"/>
  </externalReferences>
  <definedNames>
    <definedName name="_xlnm.Print_Area" localSheetId="1">'CATALOGO DE CONCEPTOS'!$A$1:$F$121</definedName>
    <definedName name="_xlnm.Print_Area" localSheetId="2">'EST DE MERCADO (2)'!$A$1:$F$122</definedName>
    <definedName name="_xlnm.Print_Area" localSheetId="0">'RED INTERIOR'!$A$1:$G$49</definedName>
    <definedName name="_xlnm.Print_Titles" localSheetId="1">'CATALOGO DE CONCEPTOS'!$1:$9</definedName>
    <definedName name="_xlnm.Print_Titles" localSheetId="2">'EST DE MERCADO (2)'!$1:$9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8" l="1"/>
  <c r="F96" i="8"/>
  <c r="F93" i="8"/>
  <c r="F89" i="8"/>
  <c r="F79" i="8"/>
  <c r="F75" i="8"/>
  <c r="F72" i="8"/>
  <c r="F67" i="8"/>
  <c r="F63" i="8"/>
  <c r="F59" i="8"/>
  <c r="F51" i="8"/>
  <c r="F46" i="8"/>
  <c r="F40" i="8"/>
  <c r="F37" i="8"/>
  <c r="F34" i="8"/>
  <c r="F31" i="8"/>
  <c r="F28" i="8"/>
  <c r="F19" i="8"/>
  <c r="F12" i="8"/>
  <c r="F55" i="8" l="1"/>
  <c r="F108" i="8"/>
  <c r="F82" i="8"/>
  <c r="F25" i="8"/>
  <c r="F110" i="8" l="1"/>
  <c r="F111" i="8" s="1"/>
  <c r="F126" i="5"/>
  <c r="F112" i="8" l="1"/>
  <c r="F109" i="5" l="1"/>
  <c r="F110" i="5" s="1"/>
  <c r="F111" i="5" s="1"/>
  <c r="F30" i="3" l="1"/>
  <c r="F18" i="3"/>
  <c r="I14" i="3"/>
  <c r="F40" i="3"/>
  <c r="F34" i="3"/>
  <c r="F26" i="3"/>
  <c r="F22" i="3"/>
  <c r="F14" i="3"/>
  <c r="F46" i="3" l="1"/>
  <c r="F47" i="3" s="1"/>
  <c r="F48" i="3" s="1"/>
  <c r="F125" i="5" l="1"/>
  <c r="F129" i="5" l="1"/>
  <c r="F130" i="5" s="1"/>
  <c r="F131" i="5" s="1"/>
  <c r="F139" i="5" l="1"/>
  <c r="F140" i="5" s="1"/>
  <c r="F133" i="5"/>
</calcChain>
</file>

<file path=xl/sharedStrings.xml><?xml version="1.0" encoding="utf-8"?>
<sst xmlns="http://schemas.openxmlformats.org/spreadsheetml/2006/main" count="242" uniqueCount="106">
  <si>
    <t>PZA</t>
  </si>
  <si>
    <t>METROS</t>
  </si>
  <si>
    <t>(SON APROX 3 PAQUETES DE 100 PZAS)</t>
  </si>
  <si>
    <t>(SON  6 BOBINAS utp DE 305 MTS)</t>
  </si>
  <si>
    <t>Nombre del Proyecto:</t>
  </si>
  <si>
    <t>Obra:</t>
  </si>
  <si>
    <t>Inicio Obra:</t>
  </si>
  <si>
    <t>Fin Obra:</t>
  </si>
  <si>
    <t>Duración:</t>
  </si>
  <si>
    <t>120 días naturales</t>
  </si>
  <si>
    <t>DOCUMENTO</t>
  </si>
  <si>
    <t>Lugar:</t>
  </si>
  <si>
    <t>Santos Reyes Nopala,  Oaxaca</t>
  </si>
  <si>
    <t>ART 45 A.IX RLOPySRM</t>
  </si>
  <si>
    <t>PRESUPUESTO DE OBRA</t>
  </si>
  <si>
    <t>Código</t>
  </si>
  <si>
    <t>Concepto</t>
  </si>
  <si>
    <t>Unidad</t>
  </si>
  <si>
    <t>Cantidad</t>
  </si>
  <si>
    <t>P. Unitario</t>
  </si>
  <si>
    <t>Importe</t>
  </si>
  <si>
    <t>%</t>
  </si>
  <si>
    <t>RED01</t>
  </si>
  <si>
    <t>RED1</t>
  </si>
  <si>
    <t>RED02</t>
  </si>
  <si>
    <t>RED03</t>
  </si>
  <si>
    <t>RED04</t>
  </si>
  <si>
    <t>RED05</t>
  </si>
  <si>
    <t>RED06</t>
  </si>
  <si>
    <t>RED07</t>
  </si>
  <si>
    <t>TOTAL DEL PRESUPUESTO MOSTRADO SIN IVA:</t>
  </si>
  <si>
    <t>IVA 16.00%</t>
  </si>
  <si>
    <t>TOTAL DEL PRESUPUESTO MOSTRADO:</t>
  </si>
  <si>
    <t>(* OCHOCIENTOS NUEVE MIL QUINIENTOS SEIS PESOS 14/100  M.N. *)</t>
  </si>
  <si>
    <t>Suministro y colocacion de jumper de fibra optica lc-sc multimodo 62.5/125 om1 con recubrimiento exterior para protección de fibra con sistema de fijación tipo plug para lc y push pull para el sc. estandar iec-61300-3-35, longitud de 2 metros, marca optronics, clave:   opjulcpscp62d0020ri2, incluye: instalacion, pruebas, material, mano de obra, equipo y herramienta.</t>
  </si>
  <si>
    <t xml:space="preserve">Suministro y colocacion de módulo de multimodo mini-gbic, voltage: 3.3v, tipo de fibra:  50/125μm or 62.5/125μm, longitud máxima: 550m, estandar y protocolos: ieee 802.3z, csma/cd, tcp/ip, temperatura: 0℃~70℃ (32℉~158℉), tipo de puerto: lc/upc, marca tp-link, modelo: tl-sm311lm, incluye: instalacion, pruebas, material, mano de obra, equipo y herramienta. </t>
  </si>
  <si>
    <t>Suministro y colocacion de jack categoría 6 color blanco 180°, marca optronics, modelo: opcajp504180bl. incluye: instalacion, pruebas, material, mano de obra, equipo y herramienta.</t>
  </si>
  <si>
    <t>Suministro y colocacion de placa de pared 1 puerto color blanco, para jack cat 6, marca optronics modelo: opcapls1, incluye: instalacion, pruebas, material, mano de obra, equipo y herramienta.</t>
  </si>
  <si>
    <t>Suministro y colocacion de  placa de pared 2 puertos color blanco, para jack cat 6, marca optronics modelo: opcapls2, incluye: instalacion, pruebas, material, mano de obra, equipo y herramienta.</t>
  </si>
  <si>
    <t>Suministro y colocacion de cable utp categoria 6,marca panduit color azul, modelo: nur6c04buc-11, incluye: instalacion, pruebas, material, mano de obra, equipo y herramienta.</t>
  </si>
  <si>
    <t>Suministro y colocacion de plug rj45 categoria 6 de 8 pines marca optronics, modelo: opcajrj2453, incluye: instalacion, pruebas, material, pruebas, mano de obra, equipo y herramienta.</t>
  </si>
  <si>
    <t>RED INTERIOR (DEPARTAMENTOS, CUBICULOS, BIBLIOTECA)</t>
  </si>
  <si>
    <r>
      <t xml:space="preserve">CONSTRUCCIÓN DE </t>
    </r>
    <r>
      <rPr>
        <b/>
        <sz val="8"/>
        <rFont val="Arial"/>
        <family val="2"/>
      </rPr>
      <t>RED ELECTRICA (DEPARTAMENTOS, CUBICULOS Y BIBLIOTECA)</t>
    </r>
    <r>
      <rPr>
        <sz val="8"/>
        <rFont val="Arial"/>
        <family val="2"/>
      </rPr>
      <t xml:space="preserve"> EN LA UNIVERSIDAD "NOVAUNIVERSITAS" CLAVE 20ESU3010V. 3a ETAPA. </t>
    </r>
  </si>
  <si>
    <t xml:space="preserve">CONSTRUCCIÓN Y EQUIPAMIENTO DEL CAMPUS PERIFÉRICO SANTOS REYES NOPALA DE NOVAUNIVERSITAS, EN EL MUNICIPIO DE SANTOS REYES NOPALA, OAXACA. 3RA ETAPA
</t>
  </si>
  <si>
    <t xml:space="preserve">RED EXTERIOR-INTERIOR EMPOTRADO </t>
  </si>
  <si>
    <t xml:space="preserve">SUBTOTAL RED EXTERIOR-INTERIOR EMPOTRADO </t>
  </si>
  <si>
    <t>RED EXTERIOR</t>
  </si>
  <si>
    <t>ML</t>
  </si>
  <si>
    <t>sum. y col. de dos tuberías conduit pvc uso pesado 75 mm, inc; excavacion, plantilla, relleno con material mejorado, conexión a registros, abocinado de tubos y todo lo necesario para su buen funcionamiento, ver plano de red.</t>
  </si>
  <si>
    <t>sum. y col. de tres tuberías conduit pvc uso pesado 75 mm, inc; excavacion, plantilla, relleno con material mejorado, conexión a registros, abocinado de tubos y todo lo necesario para su buen funcionamiento, ver plano de red.</t>
  </si>
  <si>
    <t>Registro con mediadas interiores de 0.9 x 0.9 y 1.0 m. de profundidad, fabricado con muros de block de concreto de 12 cm. de espesor, asentado con mezcla cemento arena en proporción de 1:5, sobre firme de 0.08 m. y cubierta de 0.08 m. de espesor de concreto hecho en obra de F'c=150 kg/cm2, armado con varilla del # 3 @ 15 cm. con dala de remate de 15x15 cm. armada con 4 vars. # 3 y estribos del # 2 @ 15 cm. con marco y contramarco a base de ángulo 1/4"x1 1/2" (3.49 kg/m) y ángulo 1/4"x1 1/4" (2.86 kg/m) respectivamente, Incluye: excavación en terreno compacto, suministro de materiales, acarreos, desperdicios, habilitado, cimbrado, descimbrado, acabado pulido en interior, limpieza, mano de obra, equipo y herramienta.</t>
  </si>
  <si>
    <t>RED DE VOZ Y DATOS</t>
  </si>
  <si>
    <t>SUBTOTAL RED DE VOZ Y DATOS</t>
  </si>
  <si>
    <t>RED08</t>
  </si>
  <si>
    <t>RED09</t>
  </si>
  <si>
    <t>RED10</t>
  </si>
  <si>
    <t>RED11</t>
  </si>
  <si>
    <t>RED12</t>
  </si>
  <si>
    <t>RED13</t>
  </si>
  <si>
    <t>RED14</t>
  </si>
  <si>
    <t>RED15</t>
  </si>
  <si>
    <t>RED16</t>
  </si>
  <si>
    <t>RED17</t>
  </si>
  <si>
    <t xml:space="preserve">RED DE VOZ Y DATOS </t>
  </si>
  <si>
    <t>RED ELECTRICA A CUBICULO DE AUXILIARES</t>
  </si>
  <si>
    <t>RED ELECTRICA A PLANTA DE TRATAMIENTO</t>
  </si>
  <si>
    <t>PRESUPUESTO DE REDES ELECTRICA Y VOZ Y DATOS</t>
  </si>
  <si>
    <t>3RA ETAPA</t>
  </si>
  <si>
    <t>TOTAL</t>
  </si>
  <si>
    <t xml:space="preserve">INSTALACION DE RED EXTERIOR (RED DE VOZ DATOS Y ELECTRICA) PARA LOS EDIFICIOS DE CUBICULOS DE PROFESORES Y PLANTA DE TRATAMIENTO EN LA UNIVERSIDAD "NOVAUNIVERSITAS" CLAVE 20ESU3010V, CAMPUS PERIFÉRICO SANTOS REYES NOPALA, EN LA LOCALIDAD DE CAÑADA DE LOS MATUS, MUNICIPIO DE SANTOS REYES NOPALA.
</t>
  </si>
  <si>
    <t>REL01</t>
  </si>
  <si>
    <t>RED ELECTRICA</t>
  </si>
  <si>
    <t>REL001</t>
  </si>
  <si>
    <t>INSTALACION DE BAJA TENSION</t>
  </si>
  <si>
    <t>LTE</t>
  </si>
  <si>
    <t>OE-IBTE13</t>
  </si>
  <si>
    <t>TOTAL RED ELECTRICA</t>
  </si>
  <si>
    <t>OE-IBTE12</t>
  </si>
  <si>
    <t>NovaUniversitas</t>
  </si>
  <si>
    <t>02 - COSTA</t>
  </si>
  <si>
    <t>Región:</t>
  </si>
  <si>
    <t>Municipio:</t>
  </si>
  <si>
    <t>526 - SANTOS REYES NOPALA</t>
  </si>
  <si>
    <t>Distrito:</t>
  </si>
  <si>
    <t>22 - JUQUILA</t>
  </si>
  <si>
    <t>Localidad:</t>
  </si>
  <si>
    <t>0032 - CAÑADA DE LOS MATUS</t>
  </si>
  <si>
    <t>PRESUPUESTO DE LA OBRA</t>
  </si>
  <si>
    <t>Suministro y colocación de interruptor termomagnetico de 3x70 amp catálogo hga36070 mca. square d, similar o superior, incluye: conexión de tablero principal a tablero del edificio de cubiculos (370mt aprox) con 4 conductores cal 3/0 awg aluminio xlpe subterraneo  mca Viakon, similar o superior y 1 conductor desnudo cal 8 awg para tierra. incluye cableado en banco de ductos y registros hasta el edificio, fijacion y conexion a tableros, pruebas y todo lo necesario para su correcta instalación.</t>
  </si>
  <si>
    <t>Suministro y colocacion de jack categoría 6 color blanco 180°, marca optronics, similar o superior, modelo: opcajp504180bl. incluye: instalacion, pruebas, material, mano de obra, equipo y herramienta.</t>
  </si>
  <si>
    <t xml:space="preserve">Suministro y colocación de interruptor termomagnetico de 3x70 amp catálogo hga36070 mca. square d, similar o superior, incluye: conexión de tablero principal atablero de planta de tratamiento de agua,. (510mt aprox) con 4 conductores cal 350 kcm aluminio xlpe subterraneo mca Viakon similar o superior y 1 conductor desnudo cal 8 awg para tierra. incluye cableado en banco de ductos y registros hasta el edificio, fijacion y conexion a tableros, pruebas y todo lo necesario para su correcta instalación.  </t>
  </si>
  <si>
    <t>Suministro y colocacion de placa de pared 1 puerto color blanco, para jack cat 6, marca optronics, similar o superior, modelo: opcapls1, incluye: instalacion, pruebas, material, mano de obra, equipo y herramienta.</t>
  </si>
  <si>
    <t>Suministro y colocacion de  placa de pared 2 puertos color blanco, para jack cat 6, marca optronics, similar o superior, modelo: opcapls2, incluye: instalacion, pruebas, material, mano de obra, equipo y herramienta.</t>
  </si>
  <si>
    <t>Suministro y colocacion de cable utp categoria 6,marca panduit similar o superior, color azul, modelo: nur6c04buc-11, incluye: instalacion, pruebas, material, mano de obra, equipo y herramienta.</t>
  </si>
  <si>
    <t>Suministro y colocacion de plug rj45 categoria 6 de 8 pines marca optronics, similar o superior, modelo: opcajrj2453, incluye: instalacion, pruebas, material, pruebas, mano de obra, equipo y herramienta.</t>
  </si>
  <si>
    <t>Suministro y colocacion de no-break ups de 450 va/260 w, topología standby con modo ahorrador eco, entrada 120 vca nema 5-15p, con 8 tomas nema 5-15r, marca ciberpower, similar o superior, modelo: ec450g, incluye: instalacion, material, mano de obra, equipo y herramienta.</t>
  </si>
  <si>
    <t>Suministro y colocacion de patch panel cat 6 de 24 puertos, marca optronics, similar o superior, modelo: opcapp50824pcbw, incluye: instalacion, material, mano de obra, equipo y herramienta.</t>
  </si>
  <si>
    <t>Suministro y colocacion de Pigtail de Fibra Óptica SC con set de 12 colores, multimodo OM1, de 2 mts. Pulido PC. Marca opronic, similar o superior, modelo: OPPISCP62B0020RI9S12, incluye: instalacion, material, mano de obra, equipo y herramienta.</t>
  </si>
  <si>
    <t>Suministro, colocacion e instalacion de Cable de fibra óptica Interior-Exterior OM1 de 12 Fibras 62.5/125 µm  multimodo marca optronics, similar o superior, (de site a cubos), modelo: OPCFOIE62R12, incluye: instalacion en registros, ductos y fusionado de fibra hasta rack, material, mano de obra, equipo y herramienta.</t>
  </si>
  <si>
    <t xml:space="preserve">Suministro y colocacion de módulo de multimodo mini-gbic, voltage: 3.3v, tipo de fibra:  50/125μm or 62.5/125μm, longitud máxima: 550m, estandar y protocolos: ieee 802.3z, csma/cd, tcp/ip, temperatura: 0℃~70℃ (32℉~158℉), tipo de puerto: lc/upc, marca tp-link, similar o superior, modelo: tl-sm311lm, incluye: instalacion, pruebas, material, mano de obra, equipo y herramienta. </t>
  </si>
  <si>
    <t>Suministro y colocacion de jumper de fibra optica lc-sc multimodo 62.5/125 om1 con recubrimiento exterior para protección de fibra con sistema de fijación tipo plug para lc y push pull para el sc. estandar iec-61300-3-35, longitud de 2 metros, marca optronics, similar o superior, clave:   opjulcpscp62d0020ri2, incluye: instalacion, pruebas, material, mano de obra, equipo y herramienta.</t>
  </si>
  <si>
    <t>Suministro y colocacion de switch administrable l2 de 24 puertos gigabit con 4 ranuras sfp jetstream, marca: tp-link, similar o superior, modelo: t2600g-28ts (tl-sg3424), incluye: instalacion, material, mano de obra, equipo y herramienta.</t>
  </si>
  <si>
    <t>Suministro y colocacion de rack tipo gabinete para montaje en pared, puerta de cristal templado, cuerpo fijo con rack 19" de 6 unidades, marca: linkedpro, similar o superior,modelo: sr-1906-gfp, incluye: instalacion, material, mano de obra, equipo y herramienta.</t>
  </si>
  <si>
    <t>Suministro y colocacion de acoplador sc multimodo dúplex color beige, marca optronics, similar o superior, modelo: opacscpbrodbe, incluye: instalacion, material, mano de obra, equipo y herramienta.</t>
  </si>
  <si>
    <t>(* 00/100  M.N. *)</t>
  </si>
  <si>
    <t>(* CANTIDAD CON LETRA 00/100  M.N.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</si>
</sst>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dd/mm/yyyy;@"/>
    <numFmt numFmtId="165" formatCode="&quot;$&quot;#,###.00"/>
    <numFmt numFmtId="166" formatCode="&quot;$&quot;#,##0.00"/>
    <numFmt numFmtId="167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24"/>
      <name val="Monotype Corsiva"/>
      <family val="4"/>
    </font>
    <font>
      <b/>
      <sz val="11"/>
      <name val="Monotype Corsiva"/>
      <family val="4"/>
    </font>
    <font>
      <b/>
      <sz val="10"/>
      <color theme="2" tint="-0.249977111117893"/>
      <name val="Arial"/>
      <family val="2"/>
    </font>
    <font>
      <sz val="11"/>
      <color theme="2" tint="-0.249977111117893"/>
      <name val="Calibri"/>
      <family val="2"/>
      <scheme val="minor"/>
    </font>
    <font>
      <sz val="10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b/>
      <sz val="11"/>
      <color theme="2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5" xfId="0" applyFont="1" applyFill="1" applyBorder="1"/>
    <xf numFmtId="0" fontId="6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right"/>
    </xf>
    <xf numFmtId="0" fontId="5" fillId="0" borderId="7" xfId="0" applyFont="1" applyFill="1" applyBorder="1"/>
    <xf numFmtId="0" fontId="5" fillId="0" borderId="8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justify" vertical="top" wrapText="1"/>
    </xf>
    <xf numFmtId="165" fontId="10" fillId="0" borderId="0" xfId="0" applyNumberFormat="1" applyFont="1" applyFill="1" applyBorder="1"/>
    <xf numFmtId="0" fontId="5" fillId="0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 vertical="top"/>
    </xf>
    <xf numFmtId="44" fontId="9" fillId="0" borderId="0" xfId="1" applyFont="1"/>
    <xf numFmtId="44" fontId="10" fillId="0" borderId="0" xfId="1" applyFont="1" applyFill="1" applyBorder="1"/>
    <xf numFmtId="44" fontId="9" fillId="0" borderId="0" xfId="0" applyNumberFormat="1" applyFont="1"/>
    <xf numFmtId="44" fontId="3" fillId="0" borderId="2" xfId="1" applyFont="1" applyFill="1" applyBorder="1" applyAlignment="1">
      <alignment horizontal="centerContinuous"/>
    </xf>
    <xf numFmtId="44" fontId="3" fillId="0" borderId="0" xfId="1" applyFont="1" applyFill="1" applyBorder="1" applyAlignment="1">
      <alignment horizontal="centerContinuous"/>
    </xf>
    <xf numFmtId="44" fontId="5" fillId="0" borderId="0" xfId="1" applyFont="1" applyFill="1" applyBorder="1"/>
    <xf numFmtId="44" fontId="7" fillId="0" borderId="0" xfId="1" applyFont="1" applyFill="1" applyBorder="1" applyAlignment="1">
      <alignment horizontal="right"/>
    </xf>
    <xf numFmtId="44" fontId="5" fillId="0" borderId="0" xfId="1" applyFont="1" applyFill="1" applyBorder="1" applyAlignment="1">
      <alignment horizontal="center"/>
    </xf>
    <xf numFmtId="44" fontId="5" fillId="0" borderId="7" xfId="1" applyFont="1" applyFill="1" applyBorder="1" applyAlignment="1">
      <alignment vertical="center"/>
    </xf>
    <xf numFmtId="44" fontId="8" fillId="0" borderId="11" xfId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44" fontId="0" fillId="0" borderId="0" xfId="1" applyFo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center" vertical="top"/>
    </xf>
    <xf numFmtId="44" fontId="0" fillId="0" borderId="0" xfId="0" applyNumberFormat="1"/>
    <xf numFmtId="10" fontId="9" fillId="0" borderId="0" xfId="2" applyNumberFormat="1" applyFont="1"/>
    <xf numFmtId="10" fontId="10" fillId="0" borderId="0" xfId="2" applyNumberFormat="1" applyFont="1" applyFill="1" applyBorder="1"/>
    <xf numFmtId="44" fontId="9" fillId="2" borderId="0" xfId="1" applyFont="1" applyFill="1" applyAlignment="1">
      <alignment horizontal="center" vertical="top"/>
    </xf>
    <xf numFmtId="0" fontId="0" fillId="3" borderId="0" xfId="0" applyFill="1"/>
    <xf numFmtId="0" fontId="8" fillId="2" borderId="0" xfId="0" applyFont="1" applyFill="1" applyBorder="1" applyAlignment="1">
      <alignment horizontal="center" vertical="center"/>
    </xf>
    <xf numFmtId="44" fontId="8" fillId="2" borderId="0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2" fontId="9" fillId="2" borderId="0" xfId="0" applyNumberFormat="1" applyFont="1" applyFill="1" applyAlignment="1">
      <alignment horizontal="center" vertical="top"/>
    </xf>
    <xf numFmtId="44" fontId="9" fillId="2" borderId="0" xfId="1" applyFont="1" applyFill="1"/>
    <xf numFmtId="44" fontId="12" fillId="2" borderId="0" xfId="1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justify" vertical="top"/>
    </xf>
    <xf numFmtId="0" fontId="12" fillId="2" borderId="0" xfId="0" applyFont="1" applyFill="1"/>
    <xf numFmtId="44" fontId="12" fillId="2" borderId="0" xfId="0" applyNumberFormat="1" applyFont="1" applyFill="1"/>
    <xf numFmtId="44" fontId="9" fillId="2" borderId="0" xfId="0" applyNumberFormat="1" applyFont="1" applyFill="1"/>
    <xf numFmtId="0" fontId="9" fillId="2" borderId="0" xfId="0" applyNumberFormat="1" applyFont="1" applyFill="1"/>
    <xf numFmtId="165" fontId="13" fillId="2" borderId="0" xfId="0" applyNumberFormat="1" applyFont="1" applyFill="1"/>
    <xf numFmtId="0" fontId="9" fillId="2" borderId="0" xfId="0" applyFont="1" applyFill="1" applyBorder="1" applyAlignment="1">
      <alignment horizontal="center" vertical="top"/>
    </xf>
    <xf numFmtId="2" fontId="9" fillId="2" borderId="0" xfId="0" applyNumberFormat="1" applyFont="1" applyFill="1" applyBorder="1" applyAlignment="1">
      <alignment horizontal="center" vertical="top"/>
    </xf>
    <xf numFmtId="44" fontId="9" fillId="2" borderId="0" xfId="1" applyFont="1" applyFill="1" applyBorder="1"/>
    <xf numFmtId="166" fontId="8" fillId="2" borderId="0" xfId="0" applyNumberFormat="1" applyFont="1" applyFill="1" applyAlignment="1">
      <alignment horizontal="right" vertical="top"/>
    </xf>
    <xf numFmtId="49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/>
    </xf>
    <xf numFmtId="167" fontId="8" fillId="2" borderId="0" xfId="0" applyNumberFormat="1" applyFont="1" applyFill="1" applyAlignment="1">
      <alignment horizontal="right" vertical="top"/>
    </xf>
    <xf numFmtId="166" fontId="17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justify" vertical="top" wrapText="1"/>
    </xf>
    <xf numFmtId="2" fontId="8" fillId="2" borderId="0" xfId="0" applyNumberFormat="1" applyFont="1" applyFill="1" applyAlignment="1">
      <alignment horizontal="right" vertical="top"/>
    </xf>
    <xf numFmtId="166" fontId="8" fillId="2" borderId="13" xfId="0" applyNumberFormat="1" applyFont="1" applyFill="1" applyBorder="1" applyAlignment="1">
      <alignment horizontal="right" vertical="top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/>
    <xf numFmtId="44" fontId="11" fillId="2" borderId="0" xfId="1" applyFont="1" applyFill="1"/>
    <xf numFmtId="4" fontId="0" fillId="2" borderId="0" xfId="0" applyNumberFormat="1" applyFill="1"/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left"/>
    </xf>
    <xf numFmtId="44" fontId="5" fillId="2" borderId="0" xfId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17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165" fontId="13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justify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justify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19" fillId="2" borderId="0" xfId="0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/>
    </xf>
    <xf numFmtId="44" fontId="9" fillId="2" borderId="0" xfId="1" applyFont="1" applyFill="1" applyAlignment="1">
      <alignment vertical="top"/>
    </xf>
    <xf numFmtId="0" fontId="16" fillId="2" borderId="0" xfId="0" applyFont="1" applyFill="1" applyAlignment="1">
      <alignment vertical="top"/>
    </xf>
    <xf numFmtId="2" fontId="16" fillId="2" borderId="0" xfId="0" applyNumberFormat="1" applyFont="1" applyFill="1" applyAlignment="1">
      <alignment vertical="top"/>
    </xf>
    <xf numFmtId="44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NumberFormat="1" applyFont="1" applyFill="1" applyAlignment="1">
      <alignment vertical="top"/>
    </xf>
    <xf numFmtId="0" fontId="21" fillId="0" borderId="0" xfId="0" applyFont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1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166" fontId="20" fillId="2" borderId="0" xfId="0" applyNumberFormat="1" applyFont="1" applyFill="1"/>
    <xf numFmtId="165" fontId="23" fillId="2" borderId="0" xfId="0" applyNumberFormat="1" applyFont="1" applyFill="1" applyAlignment="1">
      <alignment horizontal="center"/>
    </xf>
    <xf numFmtId="165" fontId="23" fillId="2" borderId="0" xfId="0" applyNumberFormat="1" applyFont="1" applyFill="1" applyAlignment="1"/>
    <xf numFmtId="166" fontId="24" fillId="2" borderId="0" xfId="0" applyNumberFormat="1" applyFont="1" applyFill="1"/>
    <xf numFmtId="44" fontId="21" fillId="0" borderId="0" xfId="1" applyFont="1"/>
    <xf numFmtId="4" fontId="24" fillId="0" borderId="0" xfId="0" applyNumberFormat="1" applyFont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8" fillId="2" borderId="0" xfId="0" applyFont="1" applyFill="1" applyBorder="1" applyAlignment="1">
      <alignment horizontal="left" vertical="center"/>
    </xf>
    <xf numFmtId="165" fontId="14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8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19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1583121</xdr:colOff>
      <xdr:row>3</xdr:row>
      <xdr:rowOff>72259</xdr:rowOff>
    </xdr:from>
    <xdr:to>
      <xdr:col>3</xdr:col>
      <xdr:colOff>702879</xdr:colOff>
      <xdr:row>4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45121" y="653284"/>
          <a:ext cx="3453633" cy="11824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noFill/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107675</xdr:colOff>
      <xdr:row>0</xdr:row>
      <xdr:rowOff>61421</xdr:rowOff>
    </xdr:from>
    <xdr:to>
      <xdr:col>1</xdr:col>
      <xdr:colOff>1466850</xdr:colOff>
      <xdr:row>3</xdr:row>
      <xdr:rowOff>123825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7675" y="61421"/>
          <a:ext cx="2121175" cy="642187"/>
          <a:chOff x="1907930" y="61421"/>
          <a:chExt cx="2437946" cy="604596"/>
        </a:xfrm>
      </xdr:grpSpPr>
      <xdr:pic>
        <xdr:nvPicPr>
          <xdr:cNvPr id="8" name="Picture 2" descr="LOGO NOVA.jp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907930" y="61421"/>
            <a:ext cx="2437946" cy="554294"/>
          </a:xfrm>
          <a:prstGeom prst="rect">
            <a:avLst/>
          </a:prstGeom>
          <a:noFill/>
          <a:ln w="0"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546503" y="381000"/>
            <a:ext cx="1757306" cy="285017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31671</xdr:colOff>
      <xdr:row>0</xdr:row>
      <xdr:rowOff>289890</xdr:rowOff>
    </xdr:from>
    <xdr:to>
      <xdr:col>1</xdr:col>
      <xdr:colOff>91108</xdr:colOff>
      <xdr:row>5</xdr:row>
      <xdr:rowOff>173936</xdr:rowOff>
    </xdr:to>
    <xdr:pic>
      <xdr:nvPicPr>
        <xdr:cNvPr id="6" name="Picture 2" descr="LOGO NOVA.jpg">
          <a:extLst>
            <a:ext uri="{FF2B5EF4-FFF2-40B4-BE49-F238E27FC236}">
              <a16:creationId xmlns:a16="http://schemas.microsoft.com/office/drawing/2014/main" id="{6A92394D-DD26-4B3C-B4A7-637D6E36ED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r="76524"/>
        <a:stretch/>
      </xdr:blipFill>
      <xdr:spPr>
        <a:xfrm>
          <a:off x="31671" y="289890"/>
          <a:ext cx="821437" cy="91274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31671</xdr:colOff>
      <xdr:row>0</xdr:row>
      <xdr:rowOff>289890</xdr:rowOff>
    </xdr:from>
    <xdr:to>
      <xdr:col>1</xdr:col>
      <xdr:colOff>91108</xdr:colOff>
      <xdr:row>5</xdr:row>
      <xdr:rowOff>173936</xdr:rowOff>
    </xdr:to>
    <xdr:pic>
      <xdr:nvPicPr>
        <xdr:cNvPr id="2" name="Picture 2" descr="LOGO NOVA.jpg">
          <a:extLst>
            <a:ext uri="{FF2B5EF4-FFF2-40B4-BE49-F238E27FC236}">
              <a16:creationId xmlns:a16="http://schemas.microsoft.com/office/drawing/2014/main" id="{6A92394D-DD26-4B3C-B4A7-637D6E36ED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r="76524"/>
        <a:stretch/>
      </xdr:blipFill>
      <xdr:spPr>
        <a:xfrm>
          <a:off x="31671" y="289890"/>
          <a:ext cx="821437" cy="91274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eAdmin\Downloads\PRESUPUESTO%20PTR%20COMPLET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</sheetNames>
    <sheetDataSet>
      <sheetData sheetId="0">
        <row r="25">
          <cell r="F25">
            <v>190583.12</v>
          </cell>
        </row>
        <row r="29">
          <cell r="F29">
            <v>76682.5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16" zoomScale="115" zoomScaleSheetLayoutView="115" workbookViewId="0">
      <selection activeCell="D14" sqref="D14"/>
    </sheetView>
  </sheetViews>
  <sheetFormatPr baseColWidth="10" defaultRowHeight="15" x14ac:dyDescent="0.25"/>
  <cols>
    <col min="2" max="2" width="51" customWidth="1"/>
    <col min="3" max="3" width="8.28515625" style="17" bestFit="1" customWidth="1"/>
    <col min="4" max="4" width="8.7109375" style="17" bestFit="1" customWidth="1"/>
    <col min="6" max="6" width="11.42578125" style="42"/>
    <col min="12" max="12" width="13.42578125" bestFit="1" customWidth="1"/>
  </cols>
  <sheetData>
    <row r="1" spans="1:12" ht="15.75" thickTop="1" x14ac:dyDescent="0.25">
      <c r="A1" s="123"/>
      <c r="B1" s="124"/>
      <c r="C1" s="124"/>
      <c r="D1" s="124"/>
      <c r="E1" s="124"/>
      <c r="F1" s="34"/>
      <c r="G1" s="1"/>
      <c r="H1" s="2"/>
    </row>
    <row r="2" spans="1:12" x14ac:dyDescent="0.25">
      <c r="A2" s="125"/>
      <c r="B2" s="126"/>
      <c r="C2" s="126"/>
      <c r="D2" s="126"/>
      <c r="E2" s="126"/>
      <c r="F2" s="35"/>
      <c r="G2" s="3"/>
      <c r="H2" s="2"/>
    </row>
    <row r="3" spans="1:12" x14ac:dyDescent="0.25">
      <c r="A3" s="4"/>
      <c r="B3" s="127"/>
      <c r="C3" s="127"/>
      <c r="D3" s="127"/>
      <c r="E3" s="127"/>
      <c r="F3" s="36"/>
      <c r="G3" s="6"/>
      <c r="H3" s="5"/>
    </row>
    <row r="4" spans="1:12" x14ac:dyDescent="0.25">
      <c r="A4" s="7"/>
      <c r="B4" s="127"/>
      <c r="C4" s="127"/>
      <c r="D4" s="127"/>
      <c r="E4" s="127"/>
      <c r="F4" s="36"/>
      <c r="G4" s="6"/>
      <c r="H4" s="5"/>
    </row>
    <row r="5" spans="1:12" x14ac:dyDescent="0.25">
      <c r="A5" s="128" t="s">
        <v>4</v>
      </c>
      <c r="B5" s="129" t="s">
        <v>43</v>
      </c>
      <c r="C5" s="129"/>
      <c r="D5" s="129"/>
      <c r="E5" s="129"/>
      <c r="F5" s="37"/>
      <c r="G5" s="9"/>
      <c r="H5" s="43"/>
    </row>
    <row r="6" spans="1:12" x14ac:dyDescent="0.25">
      <c r="A6" s="128"/>
      <c r="B6" s="129"/>
      <c r="C6" s="129"/>
      <c r="D6" s="129"/>
      <c r="E6" s="129"/>
      <c r="F6" s="37" t="s">
        <v>6</v>
      </c>
      <c r="G6" s="9"/>
      <c r="H6" s="43"/>
    </row>
    <row r="7" spans="1:12" ht="15" customHeight="1" x14ac:dyDescent="0.25">
      <c r="A7" s="4" t="s">
        <v>5</v>
      </c>
      <c r="B7" s="136" t="s">
        <v>42</v>
      </c>
      <c r="C7" s="136"/>
      <c r="D7" s="136"/>
      <c r="E7" s="8"/>
      <c r="F7" s="37" t="s">
        <v>7</v>
      </c>
      <c r="G7" s="9"/>
      <c r="H7" s="43"/>
    </row>
    <row r="8" spans="1:12" x14ac:dyDescent="0.25">
      <c r="A8" s="7"/>
      <c r="B8" s="136"/>
      <c r="C8" s="136"/>
      <c r="D8" s="136"/>
      <c r="E8" s="8" t="s">
        <v>8</v>
      </c>
      <c r="F8" s="132" t="s">
        <v>9</v>
      </c>
      <c r="G8" s="133"/>
      <c r="H8" s="44"/>
    </row>
    <row r="9" spans="1:12" x14ac:dyDescent="0.25">
      <c r="A9" s="7"/>
      <c r="B9" s="10"/>
      <c r="C9" s="19"/>
      <c r="D9" s="20"/>
      <c r="E9" s="10"/>
      <c r="F9" s="38" t="s">
        <v>10</v>
      </c>
      <c r="G9" s="6"/>
      <c r="H9" s="5"/>
    </row>
    <row r="10" spans="1:12" ht="15.75" thickBot="1" x14ac:dyDescent="0.3">
      <c r="A10" s="11" t="s">
        <v>11</v>
      </c>
      <c r="B10" s="12" t="s">
        <v>12</v>
      </c>
      <c r="C10" s="25"/>
      <c r="D10" s="29"/>
      <c r="E10" s="12"/>
      <c r="F10" s="39" t="s">
        <v>13</v>
      </c>
      <c r="G10" s="13"/>
      <c r="H10" s="5"/>
    </row>
    <row r="11" spans="1:12" ht="15" customHeight="1" thickTop="1" thickBot="1" x14ac:dyDescent="0.3">
      <c r="A11" s="134" t="s">
        <v>14</v>
      </c>
      <c r="B11" s="134"/>
      <c r="C11" s="134"/>
      <c r="D11" s="134"/>
      <c r="E11" s="134"/>
      <c r="F11" s="134"/>
      <c r="G11" s="134"/>
      <c r="H11" s="18"/>
    </row>
    <row r="12" spans="1:12" ht="16.5" thickTop="1" thickBot="1" x14ac:dyDescent="0.3">
      <c r="A12" s="14" t="s">
        <v>15</v>
      </c>
      <c r="B12" s="15" t="s">
        <v>16</v>
      </c>
      <c r="C12" s="15" t="s">
        <v>17</v>
      </c>
      <c r="D12" s="15" t="s">
        <v>18</v>
      </c>
      <c r="E12" s="15" t="s">
        <v>19</v>
      </c>
      <c r="F12" s="40" t="s">
        <v>20</v>
      </c>
      <c r="G12" s="16" t="s">
        <v>21</v>
      </c>
      <c r="H12" s="18"/>
    </row>
    <row r="13" spans="1:12" ht="15.75" thickTop="1" x14ac:dyDescent="0.25">
      <c r="A13" s="18" t="s">
        <v>23</v>
      </c>
      <c r="B13" s="135" t="s">
        <v>41</v>
      </c>
      <c r="C13" s="135"/>
      <c r="D13" s="135"/>
      <c r="E13" s="18"/>
      <c r="F13" s="41"/>
      <c r="G13" s="18"/>
      <c r="H13" s="18"/>
    </row>
    <row r="14" spans="1:12" x14ac:dyDescent="0.25">
      <c r="A14" s="21" t="s">
        <v>22</v>
      </c>
      <c r="B14" s="131" t="s">
        <v>36</v>
      </c>
      <c r="C14" s="26" t="s">
        <v>0</v>
      </c>
      <c r="D14" s="30">
        <v>56</v>
      </c>
      <c r="E14" s="31">
        <v>59.86</v>
      </c>
      <c r="F14" s="31">
        <f>+D14*E14</f>
        <v>3352.16</v>
      </c>
      <c r="G14" s="47">
        <v>4.3916010185093474E-2</v>
      </c>
      <c r="H14" s="33"/>
      <c r="I14">
        <f>449/15</f>
        <v>29.933333333333334</v>
      </c>
      <c r="L14" s="46"/>
    </row>
    <row r="15" spans="1:12" x14ac:dyDescent="0.25">
      <c r="A15" s="21"/>
      <c r="B15" s="131"/>
      <c r="C15" s="26"/>
      <c r="D15" s="30"/>
      <c r="E15" s="31"/>
      <c r="F15" s="31"/>
      <c r="G15" s="47"/>
      <c r="H15" s="22"/>
    </row>
    <row r="16" spans="1:12" x14ac:dyDescent="0.25">
      <c r="A16" s="21"/>
      <c r="B16" s="131"/>
      <c r="C16" s="26"/>
      <c r="D16" s="30"/>
      <c r="E16" s="31"/>
      <c r="F16" s="31"/>
      <c r="G16" s="47"/>
      <c r="H16" s="22"/>
    </row>
    <row r="17" spans="1:12" x14ac:dyDescent="0.25">
      <c r="A17" s="21"/>
      <c r="B17" s="23"/>
      <c r="C17" s="26"/>
      <c r="D17" s="30"/>
      <c r="E17" s="31"/>
      <c r="F17" s="31"/>
      <c r="G17" s="47"/>
      <c r="H17" s="22"/>
    </row>
    <row r="18" spans="1:12" x14ac:dyDescent="0.25">
      <c r="A18" s="21" t="s">
        <v>24</v>
      </c>
      <c r="B18" s="131" t="s">
        <v>37</v>
      </c>
      <c r="C18" s="26" t="s">
        <v>0</v>
      </c>
      <c r="D18" s="30">
        <v>32</v>
      </c>
      <c r="E18" s="31">
        <v>36.979999999999997</v>
      </c>
      <c r="F18" s="31">
        <f>+D18*E18</f>
        <v>1183.3599999999999</v>
      </c>
      <c r="G18" s="47">
        <v>1.5502974145814107E-2</v>
      </c>
      <c r="H18" s="22"/>
      <c r="L18" s="46"/>
    </row>
    <row r="19" spans="1:12" x14ac:dyDescent="0.25">
      <c r="A19" s="21"/>
      <c r="B19" s="131"/>
      <c r="C19" s="26"/>
      <c r="D19" s="30"/>
      <c r="E19" s="31"/>
      <c r="F19" s="31"/>
      <c r="G19" s="47"/>
      <c r="H19" s="22"/>
    </row>
    <row r="20" spans="1:12" x14ac:dyDescent="0.25">
      <c r="A20" s="21"/>
      <c r="B20" s="131"/>
      <c r="C20" s="26"/>
      <c r="D20" s="30"/>
      <c r="E20" s="31"/>
      <c r="F20" s="31"/>
      <c r="G20" s="47"/>
      <c r="H20" s="22"/>
    </row>
    <row r="21" spans="1:12" x14ac:dyDescent="0.25">
      <c r="A21" s="21"/>
      <c r="B21" s="23"/>
      <c r="C21" s="26"/>
      <c r="D21" s="30"/>
      <c r="E21" s="31"/>
      <c r="F21" s="31"/>
      <c r="G21" s="47"/>
      <c r="H21" s="22"/>
    </row>
    <row r="22" spans="1:12" x14ac:dyDescent="0.25">
      <c r="A22" s="21" t="s">
        <v>25</v>
      </c>
      <c r="B22" s="131" t="s">
        <v>38</v>
      </c>
      <c r="C22" s="26" t="s">
        <v>0</v>
      </c>
      <c r="D22" s="30">
        <v>13</v>
      </c>
      <c r="E22" s="31">
        <v>41.16</v>
      </c>
      <c r="F22" s="31">
        <f>+D22*E22</f>
        <v>535.07999999999993</v>
      </c>
      <c r="G22" s="47">
        <v>7.0099812448808571E-3</v>
      </c>
      <c r="H22" s="22"/>
      <c r="L22" s="46"/>
    </row>
    <row r="23" spans="1:12" x14ac:dyDescent="0.25">
      <c r="A23" s="21"/>
      <c r="B23" s="131"/>
      <c r="C23" s="26"/>
      <c r="D23" s="30"/>
      <c r="E23" s="31"/>
      <c r="F23" s="31"/>
      <c r="G23" s="47"/>
      <c r="H23" s="22"/>
    </row>
    <row r="24" spans="1:12" x14ac:dyDescent="0.25">
      <c r="A24" s="21"/>
      <c r="B24" s="131"/>
      <c r="C24" s="26"/>
      <c r="D24" s="30"/>
      <c r="E24" s="31"/>
      <c r="F24" s="31"/>
      <c r="G24" s="47"/>
      <c r="H24" s="22"/>
    </row>
    <row r="25" spans="1:12" x14ac:dyDescent="0.25">
      <c r="A25" s="21"/>
      <c r="B25" s="23"/>
      <c r="C25" s="26"/>
      <c r="D25" s="30"/>
      <c r="E25" s="31"/>
      <c r="F25" s="31"/>
      <c r="G25" s="47"/>
      <c r="H25" s="22"/>
    </row>
    <row r="26" spans="1:12" x14ac:dyDescent="0.25">
      <c r="A26" s="21" t="s">
        <v>26</v>
      </c>
      <c r="B26" s="131" t="s">
        <v>39</v>
      </c>
      <c r="C26" s="26" t="s">
        <v>1</v>
      </c>
      <c r="D26" s="30">
        <v>1830</v>
      </c>
      <c r="E26" s="31">
        <v>27.868852459016395</v>
      </c>
      <c r="F26" s="31">
        <f>+D26*E26</f>
        <v>51000</v>
      </c>
      <c r="G26" s="47">
        <v>0.66814129380452225</v>
      </c>
      <c r="H26" s="22"/>
      <c r="I26" t="s">
        <v>3</v>
      </c>
      <c r="L26" s="46"/>
    </row>
    <row r="27" spans="1:12" x14ac:dyDescent="0.25">
      <c r="A27" s="21"/>
      <c r="B27" s="131"/>
      <c r="C27" s="26"/>
      <c r="D27" s="30"/>
      <c r="E27" s="31"/>
      <c r="F27" s="31"/>
      <c r="G27" s="47"/>
      <c r="H27" s="22"/>
    </row>
    <row r="28" spans="1:12" x14ac:dyDescent="0.25">
      <c r="A28" s="21"/>
      <c r="B28" s="131"/>
      <c r="C28" s="26"/>
      <c r="D28" s="30"/>
      <c r="E28" s="31"/>
      <c r="F28" s="31"/>
      <c r="G28" s="47"/>
      <c r="H28" s="22"/>
    </row>
    <row r="29" spans="1:12" x14ac:dyDescent="0.25">
      <c r="A29" s="21"/>
      <c r="B29" s="23"/>
      <c r="C29" s="26"/>
      <c r="D29" s="30"/>
      <c r="E29" s="31"/>
      <c r="F29" s="31"/>
      <c r="G29" s="47"/>
      <c r="H29" s="22"/>
    </row>
    <row r="30" spans="1:12" x14ac:dyDescent="0.25">
      <c r="A30" s="21" t="s">
        <v>27</v>
      </c>
      <c r="B30" s="131" t="s">
        <v>40</v>
      </c>
      <c r="C30" s="26" t="s">
        <v>0</v>
      </c>
      <c r="D30" s="30">
        <v>240</v>
      </c>
      <c r="E30" s="31">
        <v>43.84</v>
      </c>
      <c r="F30" s="31">
        <f>+D30*E30</f>
        <v>10521.6</v>
      </c>
      <c r="G30" s="47">
        <v>0.13784147915477768</v>
      </c>
      <c r="H30" s="22"/>
      <c r="I30" t="s">
        <v>2</v>
      </c>
      <c r="L30" s="46"/>
    </row>
    <row r="31" spans="1:12" x14ac:dyDescent="0.25">
      <c r="A31" s="21"/>
      <c r="B31" s="131"/>
      <c r="C31" s="26"/>
      <c r="D31" s="30"/>
      <c r="E31" s="31"/>
      <c r="F31" s="31"/>
      <c r="G31" s="47"/>
      <c r="H31" s="22"/>
    </row>
    <row r="32" spans="1:12" x14ac:dyDescent="0.25">
      <c r="A32" s="21"/>
      <c r="B32" s="131"/>
      <c r="C32" s="26"/>
      <c r="D32" s="30"/>
      <c r="E32" s="31"/>
      <c r="F32" s="31"/>
      <c r="G32" s="47"/>
      <c r="H32" s="22"/>
    </row>
    <row r="33" spans="1:12" x14ac:dyDescent="0.25">
      <c r="A33" s="21"/>
      <c r="B33" s="23"/>
      <c r="C33" s="26"/>
      <c r="D33" s="30"/>
      <c r="E33" s="31"/>
      <c r="F33" s="31"/>
      <c r="G33" s="47"/>
      <c r="H33" s="22"/>
    </row>
    <row r="34" spans="1:12" x14ac:dyDescent="0.25">
      <c r="A34" s="21" t="s">
        <v>28</v>
      </c>
      <c r="B34" s="131" t="s">
        <v>35</v>
      </c>
      <c r="C34" s="26" t="s">
        <v>0</v>
      </c>
      <c r="D34" s="30">
        <v>7</v>
      </c>
      <c r="E34" s="31">
        <v>831.28</v>
      </c>
      <c r="F34" s="31">
        <f>+D34*E34</f>
        <v>5818.96</v>
      </c>
      <c r="G34" s="47">
        <v>7.6233087509740449E-2</v>
      </c>
      <c r="H34" s="22"/>
      <c r="L34" s="46"/>
    </row>
    <row r="35" spans="1:12" x14ac:dyDescent="0.25">
      <c r="A35" s="21"/>
      <c r="B35" s="131"/>
      <c r="C35" s="26"/>
      <c r="D35" s="30"/>
      <c r="E35" s="31"/>
      <c r="F35" s="31"/>
      <c r="G35" s="47"/>
      <c r="H35" s="22"/>
    </row>
    <row r="36" spans="1:12" x14ac:dyDescent="0.25">
      <c r="A36" s="21"/>
      <c r="B36" s="131"/>
      <c r="C36" s="26"/>
      <c r="D36" s="30"/>
      <c r="E36" s="31"/>
      <c r="F36" s="31"/>
      <c r="G36" s="47"/>
      <c r="H36" s="22"/>
    </row>
    <row r="37" spans="1:12" x14ac:dyDescent="0.25">
      <c r="A37" s="21"/>
      <c r="B37" s="131"/>
      <c r="C37" s="26"/>
      <c r="D37" s="30"/>
      <c r="E37" s="31"/>
      <c r="F37" s="31"/>
      <c r="G37" s="47"/>
      <c r="H37" s="22"/>
    </row>
    <row r="38" spans="1:12" x14ac:dyDescent="0.25">
      <c r="A38" s="21"/>
      <c r="B38" s="131"/>
      <c r="C38" s="26"/>
      <c r="D38" s="30"/>
      <c r="E38" s="31"/>
      <c r="F38" s="31"/>
      <c r="G38" s="47"/>
      <c r="H38" s="22"/>
    </row>
    <row r="39" spans="1:12" x14ac:dyDescent="0.25">
      <c r="A39" s="21"/>
      <c r="B39" s="23"/>
      <c r="C39" s="26"/>
      <c r="D39" s="30"/>
      <c r="E39" s="31"/>
      <c r="F39" s="31"/>
      <c r="G39" s="47"/>
      <c r="H39" s="22"/>
    </row>
    <row r="40" spans="1:12" x14ac:dyDescent="0.25">
      <c r="A40" s="21" t="s">
        <v>29</v>
      </c>
      <c r="B40" s="131" t="s">
        <v>34</v>
      </c>
      <c r="C40" s="26" t="s">
        <v>0</v>
      </c>
      <c r="D40" s="30">
        <v>7</v>
      </c>
      <c r="E40" s="31">
        <v>560</v>
      </c>
      <c r="F40" s="31">
        <f>+D40*E40</f>
        <v>3920</v>
      </c>
      <c r="G40" s="47">
        <v>5.135517395517112E-2</v>
      </c>
      <c r="H40" s="22"/>
      <c r="L40" s="46"/>
    </row>
    <row r="41" spans="1:12" x14ac:dyDescent="0.25">
      <c r="A41" s="21"/>
      <c r="B41" s="131"/>
      <c r="C41" s="26"/>
      <c r="D41" s="30"/>
      <c r="E41" s="31"/>
      <c r="F41" s="31"/>
      <c r="G41" s="47"/>
      <c r="H41" s="22"/>
    </row>
    <row r="42" spans="1:12" x14ac:dyDescent="0.25">
      <c r="A42" s="21"/>
      <c r="B42" s="131"/>
      <c r="C42" s="26"/>
      <c r="D42" s="30"/>
      <c r="E42" s="31"/>
      <c r="F42" s="31"/>
      <c r="G42" s="47"/>
      <c r="H42" s="22"/>
    </row>
    <row r="43" spans="1:12" x14ac:dyDescent="0.25">
      <c r="A43" s="21"/>
      <c r="B43" s="131"/>
      <c r="C43" s="26"/>
      <c r="D43" s="26"/>
      <c r="E43" s="31"/>
      <c r="F43" s="31"/>
      <c r="G43" s="47"/>
      <c r="H43" s="22"/>
    </row>
    <row r="44" spans="1:12" x14ac:dyDescent="0.25">
      <c r="A44" s="21"/>
      <c r="B44" s="131"/>
      <c r="C44" s="26"/>
      <c r="D44" s="26"/>
      <c r="E44" s="31"/>
      <c r="F44" s="31"/>
      <c r="G44" s="47"/>
      <c r="H44" s="22"/>
    </row>
    <row r="45" spans="1:12" x14ac:dyDescent="0.25">
      <c r="A45" s="22"/>
      <c r="B45" s="131"/>
      <c r="C45" s="27"/>
      <c r="D45" s="27"/>
      <c r="E45" s="31"/>
      <c r="F45" s="31"/>
      <c r="G45" s="47"/>
      <c r="H45" s="22"/>
    </row>
    <row r="46" spans="1:12" x14ac:dyDescent="0.25">
      <c r="A46" s="24" t="s">
        <v>30</v>
      </c>
      <c r="B46" s="24"/>
      <c r="C46" s="28"/>
      <c r="D46" s="28"/>
      <c r="E46" s="32"/>
      <c r="F46" s="32">
        <f>SUM(F14:F45)</f>
        <v>76331.16</v>
      </c>
      <c r="G46" s="48">
        <v>1</v>
      </c>
      <c r="H46" s="24"/>
      <c r="K46" s="32"/>
      <c r="L46" s="32"/>
    </row>
    <row r="47" spans="1:12" x14ac:dyDescent="0.25">
      <c r="A47" s="24" t="s">
        <v>31</v>
      </c>
      <c r="B47" s="24"/>
      <c r="C47" s="28"/>
      <c r="D47" s="28"/>
      <c r="E47" s="24"/>
      <c r="F47" s="32">
        <f>F46*0.16</f>
        <v>12212.9856</v>
      </c>
      <c r="G47" s="24"/>
      <c r="H47" s="24"/>
    </row>
    <row r="48" spans="1:12" x14ac:dyDescent="0.25">
      <c r="A48" s="24" t="s">
        <v>32</v>
      </c>
      <c r="B48" s="24"/>
      <c r="C48" s="28"/>
      <c r="D48" s="28"/>
      <c r="E48" s="24"/>
      <c r="F48" s="32">
        <f>SUM(F46:F47)</f>
        <v>88544.145600000003</v>
      </c>
      <c r="G48" s="24"/>
      <c r="H48" s="24"/>
    </row>
    <row r="49" spans="1:8" x14ac:dyDescent="0.25">
      <c r="A49" s="130" t="s">
        <v>33</v>
      </c>
      <c r="B49" s="130"/>
      <c r="C49" s="130"/>
      <c r="D49" s="130"/>
      <c r="E49" s="130"/>
      <c r="F49" s="130"/>
      <c r="G49" s="130"/>
      <c r="H49" s="45"/>
    </row>
  </sheetData>
  <mergeCells count="16">
    <mergeCell ref="A1:E2"/>
    <mergeCell ref="B3:E4"/>
    <mergeCell ref="A5:A6"/>
    <mergeCell ref="B5:E6"/>
    <mergeCell ref="A49:G49"/>
    <mergeCell ref="B30:B32"/>
    <mergeCell ref="B26:B28"/>
    <mergeCell ref="B34:B38"/>
    <mergeCell ref="B40:B45"/>
    <mergeCell ref="B22:B24"/>
    <mergeCell ref="F8:G8"/>
    <mergeCell ref="A11:G11"/>
    <mergeCell ref="B13:D13"/>
    <mergeCell ref="B14:B16"/>
    <mergeCell ref="B18:B20"/>
    <mergeCell ref="B7:D8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48"/>
  <sheetViews>
    <sheetView tabSelected="1" view="pageBreakPreview" topLeftCell="A55" zoomScale="115" zoomScaleSheetLayoutView="115" workbookViewId="0">
      <selection activeCell="B72" sqref="B72:B74"/>
    </sheetView>
  </sheetViews>
  <sheetFormatPr baseColWidth="10" defaultRowHeight="15" x14ac:dyDescent="0.25"/>
  <cols>
    <col min="1" max="1" width="11.42578125" style="85"/>
    <col min="2" max="2" width="51" style="79" customWidth="1"/>
    <col min="3" max="3" width="8.28515625" style="17" bestFit="1" customWidth="1"/>
    <col min="4" max="4" width="8.7109375" style="17" bestFit="1" customWidth="1"/>
    <col min="6" max="6" width="19" style="42" bestFit="1" customWidth="1"/>
  </cols>
  <sheetData>
    <row r="1" spans="1:6" ht="31.5" x14ac:dyDescent="0.25">
      <c r="A1" s="91"/>
      <c r="B1" s="141" t="s">
        <v>78</v>
      </c>
      <c r="C1" s="141"/>
      <c r="D1" s="141"/>
      <c r="E1" s="141"/>
      <c r="F1" s="141"/>
    </row>
    <row r="2" spans="1:6" x14ac:dyDescent="0.25">
      <c r="A2" s="91"/>
      <c r="B2" s="142" t="s">
        <v>87</v>
      </c>
      <c r="C2" s="143"/>
      <c r="D2" s="143"/>
      <c r="E2" s="143"/>
      <c r="F2" s="143"/>
    </row>
    <row r="3" spans="1:6" ht="4.5" customHeight="1" x14ac:dyDescent="0.25">
      <c r="A3" s="91"/>
      <c r="B3" s="97"/>
      <c r="C3" s="90"/>
      <c r="D3" s="90"/>
      <c r="E3" s="90"/>
      <c r="F3" s="90"/>
    </row>
    <row r="4" spans="1:6" ht="15" customHeight="1" x14ac:dyDescent="0.25">
      <c r="A4" s="92"/>
      <c r="B4" s="144" t="s">
        <v>69</v>
      </c>
      <c r="C4" s="144"/>
      <c r="D4" s="144"/>
      <c r="E4" s="144"/>
      <c r="F4" s="144"/>
    </row>
    <row r="5" spans="1:6" x14ac:dyDescent="0.25">
      <c r="A5" s="92"/>
      <c r="B5" s="144"/>
      <c r="C5" s="144"/>
      <c r="D5" s="144"/>
      <c r="E5" s="144"/>
      <c r="F5" s="144"/>
    </row>
    <row r="6" spans="1:6" x14ac:dyDescent="0.25">
      <c r="A6" s="92"/>
      <c r="B6" s="144"/>
      <c r="C6" s="144"/>
      <c r="D6" s="144"/>
      <c r="E6" s="144"/>
      <c r="F6" s="144"/>
    </row>
    <row r="7" spans="1:6" x14ac:dyDescent="0.25">
      <c r="A7" s="91" t="s">
        <v>80</v>
      </c>
      <c r="B7" s="86" t="s">
        <v>79</v>
      </c>
      <c r="C7" s="87" t="s">
        <v>83</v>
      </c>
      <c r="D7" s="88" t="s">
        <v>84</v>
      </c>
      <c r="E7" s="86"/>
      <c r="F7" s="89"/>
    </row>
    <row r="8" spans="1:6" ht="15.75" thickBot="1" x14ac:dyDescent="0.3">
      <c r="A8" s="91" t="s">
        <v>81</v>
      </c>
      <c r="B8" s="86" t="s">
        <v>82</v>
      </c>
      <c r="C8" s="87" t="s">
        <v>85</v>
      </c>
      <c r="D8" s="88" t="s">
        <v>86</v>
      </c>
      <c r="E8" s="86"/>
      <c r="F8" s="89"/>
    </row>
    <row r="9" spans="1:6" ht="16.5" thickTop="1" thickBot="1" x14ac:dyDescent="0.3">
      <c r="A9" s="14" t="s">
        <v>15</v>
      </c>
      <c r="B9" s="102" t="s">
        <v>16</v>
      </c>
      <c r="C9" s="15" t="s">
        <v>17</v>
      </c>
      <c r="D9" s="15" t="s">
        <v>18</v>
      </c>
      <c r="E9" s="15" t="s">
        <v>19</v>
      </c>
      <c r="F9" s="40" t="s">
        <v>20</v>
      </c>
    </row>
    <row r="10" spans="1:6" ht="15.75" thickTop="1" x14ac:dyDescent="0.25">
      <c r="A10" s="51" t="s">
        <v>70</v>
      </c>
      <c r="B10" s="138" t="s">
        <v>71</v>
      </c>
      <c r="C10" s="138"/>
      <c r="D10" s="138"/>
      <c r="E10" s="70"/>
      <c r="F10" s="70"/>
    </row>
    <row r="11" spans="1:6" x14ac:dyDescent="0.25">
      <c r="A11" s="71" t="s">
        <v>72</v>
      </c>
      <c r="B11" s="72" t="s">
        <v>73</v>
      </c>
      <c r="C11" s="73"/>
      <c r="D11" s="74"/>
      <c r="E11" s="70"/>
      <c r="F11" s="70"/>
    </row>
    <row r="12" spans="1:6" ht="15" customHeight="1" x14ac:dyDescent="0.25">
      <c r="A12" s="93" t="s">
        <v>77</v>
      </c>
      <c r="B12" s="137" t="s">
        <v>90</v>
      </c>
      <c r="C12" s="53" t="s">
        <v>74</v>
      </c>
      <c r="D12" s="54">
        <v>1</v>
      </c>
      <c r="E12" s="103"/>
      <c r="F12" s="103"/>
    </row>
    <row r="13" spans="1:6" ht="15" customHeight="1" x14ac:dyDescent="0.25">
      <c r="A13" s="84"/>
      <c r="B13" s="137"/>
      <c r="C13" s="53"/>
      <c r="D13" s="54"/>
      <c r="E13" s="103"/>
      <c r="F13" s="103"/>
    </row>
    <row r="14" spans="1:6" ht="15" customHeight="1" x14ac:dyDescent="0.25">
      <c r="A14" s="84"/>
      <c r="B14" s="137"/>
      <c r="C14" s="53"/>
      <c r="D14" s="54"/>
      <c r="E14" s="103"/>
      <c r="F14" s="103"/>
    </row>
    <row r="15" spans="1:6" ht="15" customHeight="1" x14ac:dyDescent="0.25">
      <c r="A15" s="84"/>
      <c r="B15" s="137"/>
      <c r="C15" s="53"/>
      <c r="D15" s="54"/>
      <c r="E15" s="103"/>
      <c r="F15" s="103"/>
    </row>
    <row r="16" spans="1:6" x14ac:dyDescent="0.25">
      <c r="A16" s="84"/>
      <c r="B16" s="137"/>
      <c r="C16" s="53"/>
      <c r="D16" s="54"/>
      <c r="E16" s="103"/>
      <c r="F16" s="103"/>
    </row>
    <row r="17" spans="1:6" x14ac:dyDescent="0.25">
      <c r="A17" s="84"/>
      <c r="B17" s="137"/>
      <c r="C17" s="53"/>
      <c r="D17" s="54"/>
      <c r="E17" s="103"/>
      <c r="F17" s="103"/>
    </row>
    <row r="18" spans="1:6" x14ac:dyDescent="0.25">
      <c r="A18" s="84"/>
      <c r="B18" s="96"/>
      <c r="C18" s="53"/>
      <c r="D18" s="54"/>
      <c r="E18" s="103"/>
      <c r="F18" s="103"/>
    </row>
    <row r="19" spans="1:6" ht="15" customHeight="1" x14ac:dyDescent="0.25">
      <c r="A19" s="93" t="s">
        <v>75</v>
      </c>
      <c r="B19" s="137" t="s">
        <v>88</v>
      </c>
      <c r="C19" s="53" t="s">
        <v>74</v>
      </c>
      <c r="D19" s="54">
        <v>1</v>
      </c>
      <c r="E19" s="103"/>
      <c r="F19" s="103"/>
    </row>
    <row r="20" spans="1:6" ht="15" customHeight="1" x14ac:dyDescent="0.25">
      <c r="A20" s="94"/>
      <c r="B20" s="137"/>
      <c r="C20" s="53"/>
      <c r="D20" s="54"/>
      <c r="E20" s="103"/>
      <c r="F20" s="103"/>
    </row>
    <row r="21" spans="1:6" ht="15" customHeight="1" x14ac:dyDescent="0.25">
      <c r="A21" s="94"/>
      <c r="B21" s="137"/>
      <c r="C21" s="53"/>
      <c r="D21" s="54"/>
      <c r="E21" s="103"/>
      <c r="F21" s="103"/>
    </row>
    <row r="22" spans="1:6" ht="15" customHeight="1" x14ac:dyDescent="0.25">
      <c r="A22" s="94"/>
      <c r="B22" s="137"/>
      <c r="C22" s="104"/>
      <c r="D22" s="105"/>
      <c r="E22" s="104"/>
      <c r="F22" s="75"/>
    </row>
    <row r="23" spans="1:6" ht="15" customHeight="1" x14ac:dyDescent="0.25">
      <c r="A23" s="94"/>
      <c r="B23" s="137"/>
      <c r="C23" s="104"/>
      <c r="D23" s="105"/>
      <c r="E23" s="104"/>
      <c r="F23" s="75"/>
    </row>
    <row r="24" spans="1:6" ht="15" customHeight="1" x14ac:dyDescent="0.25">
      <c r="A24" s="94"/>
      <c r="B24" s="137"/>
      <c r="C24" s="104"/>
      <c r="D24" s="105"/>
      <c r="E24" s="104"/>
      <c r="F24" s="75"/>
    </row>
    <row r="25" spans="1:6" ht="15" customHeight="1" x14ac:dyDescent="0.25">
      <c r="A25" s="71"/>
      <c r="B25" s="76" t="s">
        <v>76</v>
      </c>
      <c r="C25" s="73"/>
      <c r="D25" s="77"/>
      <c r="E25" s="70"/>
      <c r="F25" s="78"/>
    </row>
    <row r="26" spans="1:6" x14ac:dyDescent="0.25">
      <c r="A26" s="67"/>
      <c r="B26" s="51"/>
      <c r="C26" s="67"/>
      <c r="D26" s="68"/>
      <c r="E26" s="69"/>
      <c r="F26" s="69"/>
    </row>
    <row r="27" spans="1:6" x14ac:dyDescent="0.25">
      <c r="A27" s="51" t="s">
        <v>22</v>
      </c>
      <c r="B27" s="138" t="s">
        <v>51</v>
      </c>
      <c r="C27" s="138"/>
      <c r="D27" s="138"/>
      <c r="E27" s="51"/>
      <c r="F27" s="52"/>
    </row>
    <row r="28" spans="1:6" ht="15" customHeight="1" x14ac:dyDescent="0.25">
      <c r="A28" s="53" t="s">
        <v>22</v>
      </c>
      <c r="B28" s="137" t="s">
        <v>89</v>
      </c>
      <c r="C28" s="53" t="s">
        <v>0</v>
      </c>
      <c r="D28" s="54">
        <v>26</v>
      </c>
      <c r="E28" s="103"/>
      <c r="F28" s="103"/>
    </row>
    <row r="29" spans="1:6" x14ac:dyDescent="0.25">
      <c r="A29" s="53"/>
      <c r="B29" s="137"/>
      <c r="C29" s="53"/>
      <c r="D29" s="54"/>
      <c r="E29" s="103"/>
      <c r="F29" s="103"/>
    </row>
    <row r="30" spans="1:6" x14ac:dyDescent="0.25">
      <c r="A30" s="53"/>
      <c r="B30" s="137"/>
      <c r="C30" s="53"/>
      <c r="D30" s="54"/>
      <c r="E30" s="103"/>
      <c r="F30" s="103"/>
    </row>
    <row r="31" spans="1:6" ht="15" customHeight="1" x14ac:dyDescent="0.25">
      <c r="A31" s="53" t="s">
        <v>24</v>
      </c>
      <c r="B31" s="137" t="s">
        <v>91</v>
      </c>
      <c r="C31" s="53" t="s">
        <v>0</v>
      </c>
      <c r="D31" s="54">
        <v>22</v>
      </c>
      <c r="E31" s="103"/>
      <c r="F31" s="103"/>
    </row>
    <row r="32" spans="1:6" x14ac:dyDescent="0.25">
      <c r="A32" s="53"/>
      <c r="B32" s="137"/>
      <c r="C32" s="53"/>
      <c r="D32" s="54"/>
      <c r="E32" s="103"/>
      <c r="F32" s="103"/>
    </row>
    <row r="33" spans="1:6" x14ac:dyDescent="0.25">
      <c r="A33" s="53"/>
      <c r="B33" s="137"/>
      <c r="C33" s="53"/>
      <c r="D33" s="54"/>
      <c r="E33" s="103"/>
      <c r="F33" s="103"/>
    </row>
    <row r="34" spans="1:6" x14ac:dyDescent="0.25">
      <c r="A34" s="53" t="s">
        <v>25</v>
      </c>
      <c r="B34" s="137" t="s">
        <v>92</v>
      </c>
      <c r="C34" s="53" t="s">
        <v>0</v>
      </c>
      <c r="D34" s="54">
        <v>2</v>
      </c>
      <c r="E34" s="103"/>
      <c r="F34" s="103"/>
    </row>
    <row r="35" spans="1:6" x14ac:dyDescent="0.25">
      <c r="A35" s="53"/>
      <c r="B35" s="137"/>
      <c r="C35" s="53"/>
      <c r="D35" s="54"/>
      <c r="E35" s="103"/>
      <c r="F35" s="103"/>
    </row>
    <row r="36" spans="1:6" x14ac:dyDescent="0.25">
      <c r="A36" s="53"/>
      <c r="B36" s="137"/>
      <c r="C36" s="53"/>
      <c r="D36" s="54"/>
      <c r="E36" s="103"/>
      <c r="F36" s="103"/>
    </row>
    <row r="37" spans="1:6" x14ac:dyDescent="0.25">
      <c r="A37" s="53" t="s">
        <v>26</v>
      </c>
      <c r="B37" s="137" t="s">
        <v>93</v>
      </c>
      <c r="C37" s="53" t="s">
        <v>1</v>
      </c>
      <c r="D37" s="54">
        <v>1220</v>
      </c>
      <c r="E37" s="103"/>
      <c r="F37" s="103"/>
    </row>
    <row r="38" spans="1:6" x14ac:dyDescent="0.25">
      <c r="A38" s="53"/>
      <c r="B38" s="137"/>
      <c r="C38" s="53"/>
      <c r="D38" s="54"/>
      <c r="E38" s="103"/>
      <c r="F38" s="103"/>
    </row>
    <row r="39" spans="1:6" x14ac:dyDescent="0.25">
      <c r="A39" s="53"/>
      <c r="B39" s="137"/>
      <c r="C39" s="53"/>
      <c r="D39" s="54"/>
      <c r="E39" s="103"/>
      <c r="F39" s="103"/>
    </row>
    <row r="40" spans="1:6" x14ac:dyDescent="0.25">
      <c r="A40" s="53" t="s">
        <v>27</v>
      </c>
      <c r="B40" s="137" t="s">
        <v>94</v>
      </c>
      <c r="C40" s="53" t="s">
        <v>0</v>
      </c>
      <c r="D40" s="54">
        <v>104</v>
      </c>
      <c r="E40" s="103"/>
      <c r="F40" s="103"/>
    </row>
    <row r="41" spans="1:6" x14ac:dyDescent="0.25">
      <c r="A41" s="53"/>
      <c r="B41" s="137"/>
      <c r="C41" s="53"/>
      <c r="D41" s="54"/>
      <c r="E41" s="103"/>
      <c r="F41" s="103"/>
    </row>
    <row r="42" spans="1:6" x14ac:dyDescent="0.25">
      <c r="A42" s="53"/>
      <c r="B42" s="137"/>
      <c r="C42" s="53"/>
      <c r="D42" s="54"/>
      <c r="E42" s="103"/>
      <c r="F42" s="103"/>
    </row>
    <row r="43" spans="1:6" x14ac:dyDescent="0.25">
      <c r="A43" s="53"/>
      <c r="B43" s="96"/>
      <c r="C43" s="53"/>
      <c r="D43" s="54"/>
      <c r="E43" s="103"/>
      <c r="F43" s="103"/>
    </row>
    <row r="44" spans="1:6" x14ac:dyDescent="0.25">
      <c r="A44" s="53"/>
      <c r="B44" s="96"/>
      <c r="C44" s="53"/>
      <c r="D44" s="54"/>
      <c r="E44" s="103"/>
      <c r="F44" s="103"/>
    </row>
    <row r="45" spans="1:6" x14ac:dyDescent="0.25">
      <c r="A45" s="53"/>
      <c r="B45" s="96"/>
      <c r="C45" s="53"/>
      <c r="D45" s="54"/>
      <c r="E45" s="103"/>
      <c r="F45" s="103"/>
    </row>
    <row r="46" spans="1:6" x14ac:dyDescent="0.25">
      <c r="A46" s="53" t="s">
        <v>28</v>
      </c>
      <c r="B46" s="137" t="s">
        <v>99</v>
      </c>
      <c r="C46" s="53" t="s">
        <v>0</v>
      </c>
      <c r="D46" s="54">
        <v>4</v>
      </c>
      <c r="E46" s="103"/>
      <c r="F46" s="103"/>
    </row>
    <row r="47" spans="1:6" x14ac:dyDescent="0.25">
      <c r="A47" s="53"/>
      <c r="B47" s="137"/>
      <c r="C47" s="53"/>
      <c r="D47" s="54"/>
      <c r="E47" s="103"/>
      <c r="F47" s="103"/>
    </row>
    <row r="48" spans="1:6" x14ac:dyDescent="0.25">
      <c r="A48" s="53"/>
      <c r="B48" s="137"/>
      <c r="C48" s="53"/>
      <c r="D48" s="54"/>
      <c r="E48" s="103"/>
      <c r="F48" s="103"/>
    </row>
    <row r="49" spans="1:6" x14ac:dyDescent="0.25">
      <c r="A49" s="53"/>
      <c r="B49" s="137"/>
      <c r="C49" s="53"/>
      <c r="D49" s="54"/>
      <c r="E49" s="103"/>
      <c r="F49" s="103"/>
    </row>
    <row r="50" spans="1:6" x14ac:dyDescent="0.25">
      <c r="A50" s="53"/>
      <c r="B50" s="96"/>
      <c r="C50" s="53"/>
      <c r="D50" s="54"/>
      <c r="E50" s="103"/>
      <c r="F50" s="103"/>
    </row>
    <row r="51" spans="1:6" x14ac:dyDescent="0.25">
      <c r="A51" s="53" t="s">
        <v>29</v>
      </c>
      <c r="B51" s="137" t="s">
        <v>100</v>
      </c>
      <c r="C51" s="53" t="s">
        <v>0</v>
      </c>
      <c r="D51" s="54">
        <v>2</v>
      </c>
      <c r="E51" s="103"/>
      <c r="F51" s="103"/>
    </row>
    <row r="52" spans="1:6" x14ac:dyDescent="0.25">
      <c r="A52" s="53"/>
      <c r="B52" s="137"/>
      <c r="C52" s="53"/>
      <c r="D52" s="54"/>
      <c r="E52" s="103"/>
      <c r="F52" s="103"/>
    </row>
    <row r="53" spans="1:6" x14ac:dyDescent="0.25">
      <c r="A53" s="53"/>
      <c r="B53" s="137"/>
      <c r="C53" s="53"/>
      <c r="D53" s="54"/>
      <c r="E53" s="55"/>
      <c r="F53" s="55"/>
    </row>
    <row r="54" spans="1:6" x14ac:dyDescent="0.25">
      <c r="A54" s="53"/>
      <c r="B54" s="137"/>
      <c r="C54" s="53"/>
      <c r="D54" s="53"/>
      <c r="E54" s="55"/>
      <c r="F54" s="55"/>
    </row>
    <row r="55" spans="1:6" x14ac:dyDescent="0.25">
      <c r="A55" s="51"/>
      <c r="B55" s="138" t="s">
        <v>52</v>
      </c>
      <c r="C55" s="138"/>
      <c r="D55" s="138"/>
      <c r="E55" s="55"/>
      <c r="F55" s="56"/>
    </row>
    <row r="56" spans="1:6" x14ac:dyDescent="0.25">
      <c r="A56" s="58"/>
      <c r="B56" s="96"/>
      <c r="C56" s="58"/>
      <c r="D56" s="58"/>
      <c r="E56" s="55"/>
      <c r="F56" s="55"/>
    </row>
    <row r="57" spans="1:6" x14ac:dyDescent="0.25">
      <c r="A57" s="58"/>
      <c r="B57" s="96"/>
      <c r="C57" s="58"/>
      <c r="D57" s="58"/>
      <c r="E57" s="55"/>
      <c r="F57" s="55"/>
    </row>
    <row r="58" spans="1:6" x14ac:dyDescent="0.25">
      <c r="A58" s="51" t="s">
        <v>24</v>
      </c>
      <c r="B58" s="60" t="s">
        <v>44</v>
      </c>
      <c r="C58" s="53"/>
      <c r="D58" s="53"/>
      <c r="E58" s="49"/>
      <c r="F58" s="59"/>
    </row>
    <row r="59" spans="1:6" s="50" customFormat="1" x14ac:dyDescent="0.25">
      <c r="A59" s="53" t="s">
        <v>53</v>
      </c>
      <c r="B59" s="137" t="s">
        <v>101</v>
      </c>
      <c r="C59" s="53" t="s">
        <v>0</v>
      </c>
      <c r="D59" s="54">
        <v>1</v>
      </c>
      <c r="E59" s="49"/>
      <c r="F59" s="49"/>
    </row>
    <row r="60" spans="1:6" s="50" customFormat="1" x14ac:dyDescent="0.25">
      <c r="A60" s="53"/>
      <c r="B60" s="137"/>
      <c r="C60" s="53"/>
      <c r="D60" s="54"/>
      <c r="E60" s="49"/>
      <c r="F60" s="53"/>
    </row>
    <row r="61" spans="1:6" s="50" customFormat="1" x14ac:dyDescent="0.25">
      <c r="A61" s="53"/>
      <c r="B61" s="137"/>
      <c r="C61" s="53"/>
      <c r="D61" s="54"/>
      <c r="E61" s="49"/>
      <c r="F61" s="53"/>
    </row>
    <row r="62" spans="1:6" s="50" customFormat="1" x14ac:dyDescent="0.25">
      <c r="A62" s="53"/>
      <c r="B62" s="96"/>
      <c r="C62" s="53"/>
      <c r="D62" s="54"/>
      <c r="E62" s="49"/>
      <c r="F62" s="53"/>
    </row>
    <row r="63" spans="1:6" s="50" customFormat="1" x14ac:dyDescent="0.25">
      <c r="A63" s="53" t="s">
        <v>54</v>
      </c>
      <c r="B63" s="137" t="s">
        <v>102</v>
      </c>
      <c r="C63" s="53" t="s">
        <v>0</v>
      </c>
      <c r="D63" s="54">
        <v>1</v>
      </c>
      <c r="E63" s="49"/>
      <c r="F63" s="49"/>
    </row>
    <row r="64" spans="1:6" s="50" customFormat="1" x14ac:dyDescent="0.25">
      <c r="A64" s="53"/>
      <c r="B64" s="137"/>
      <c r="C64" s="53"/>
      <c r="D64" s="54"/>
      <c r="E64" s="49"/>
      <c r="F64" s="49"/>
    </row>
    <row r="65" spans="1:6" s="50" customFormat="1" x14ac:dyDescent="0.25">
      <c r="A65" s="53"/>
      <c r="B65" s="137"/>
      <c r="C65" s="53"/>
      <c r="D65" s="54"/>
      <c r="E65" s="49"/>
      <c r="F65" s="53"/>
    </row>
    <row r="66" spans="1:6" x14ac:dyDescent="0.25">
      <c r="A66" s="53"/>
      <c r="B66" s="61"/>
      <c r="C66" s="53"/>
      <c r="D66" s="54"/>
      <c r="E66" s="49"/>
      <c r="F66" s="53"/>
    </row>
    <row r="67" spans="1:6" s="50" customFormat="1" x14ac:dyDescent="0.25">
      <c r="A67" s="53" t="s">
        <v>55</v>
      </c>
      <c r="B67" s="137" t="s">
        <v>95</v>
      </c>
      <c r="C67" s="53" t="s">
        <v>0</v>
      </c>
      <c r="D67" s="54">
        <v>1</v>
      </c>
      <c r="E67" s="49"/>
      <c r="F67" s="49"/>
    </row>
    <row r="68" spans="1:6" s="50" customFormat="1" x14ac:dyDescent="0.25">
      <c r="A68" s="53"/>
      <c r="B68" s="137"/>
      <c r="C68" s="53"/>
      <c r="D68" s="54"/>
      <c r="E68" s="49"/>
      <c r="F68" s="49"/>
    </row>
    <row r="69" spans="1:6" s="50" customFormat="1" x14ac:dyDescent="0.25">
      <c r="A69" s="53"/>
      <c r="B69" s="137"/>
      <c r="C69" s="53"/>
      <c r="D69" s="54"/>
      <c r="E69" s="49"/>
      <c r="F69" s="53"/>
    </row>
    <row r="70" spans="1:6" s="50" customFormat="1" x14ac:dyDescent="0.25">
      <c r="A70" s="53"/>
      <c r="B70" s="137"/>
      <c r="C70" s="53"/>
      <c r="D70" s="54"/>
      <c r="E70" s="49"/>
      <c r="F70" s="53"/>
    </row>
    <row r="71" spans="1:6" x14ac:dyDescent="0.25">
      <c r="A71" s="53"/>
      <c r="B71" s="61"/>
      <c r="C71" s="53"/>
      <c r="D71" s="54"/>
      <c r="E71" s="49"/>
      <c r="F71" s="53"/>
    </row>
    <row r="72" spans="1:6" s="50" customFormat="1" x14ac:dyDescent="0.25">
      <c r="A72" s="53" t="s">
        <v>56</v>
      </c>
      <c r="B72" s="137" t="s">
        <v>96</v>
      </c>
      <c r="C72" s="53" t="s">
        <v>0</v>
      </c>
      <c r="D72" s="54">
        <v>1</v>
      </c>
      <c r="E72" s="49"/>
      <c r="F72" s="49"/>
    </row>
    <row r="73" spans="1:6" s="50" customFormat="1" x14ac:dyDescent="0.25">
      <c r="A73" s="53"/>
      <c r="B73" s="137"/>
      <c r="C73" s="53"/>
      <c r="D73" s="54"/>
      <c r="E73" s="49"/>
      <c r="F73" s="49"/>
    </row>
    <row r="74" spans="1:6" s="50" customFormat="1" x14ac:dyDescent="0.25">
      <c r="A74" s="53"/>
      <c r="B74" s="137"/>
      <c r="C74" s="53"/>
      <c r="D74" s="54"/>
      <c r="E74" s="49"/>
      <c r="F74" s="49"/>
    </row>
    <row r="75" spans="1:6" s="50" customFormat="1" x14ac:dyDescent="0.25">
      <c r="A75" s="53" t="s">
        <v>57</v>
      </c>
      <c r="B75" s="137" t="s">
        <v>97</v>
      </c>
      <c r="C75" s="53" t="s">
        <v>0</v>
      </c>
      <c r="D75" s="54">
        <v>1</v>
      </c>
      <c r="E75" s="49"/>
      <c r="F75" s="49"/>
    </row>
    <row r="76" spans="1:6" s="50" customFormat="1" x14ac:dyDescent="0.25">
      <c r="A76" s="53"/>
      <c r="B76" s="137"/>
      <c r="C76" s="53"/>
      <c r="D76" s="54"/>
      <c r="E76" s="49"/>
      <c r="F76" s="53"/>
    </row>
    <row r="77" spans="1:6" s="50" customFormat="1" x14ac:dyDescent="0.25">
      <c r="A77" s="53"/>
      <c r="B77" s="137"/>
      <c r="C77" s="53"/>
      <c r="D77" s="54"/>
      <c r="E77" s="49"/>
      <c r="F77" s="53"/>
    </row>
    <row r="78" spans="1:6" x14ac:dyDescent="0.25">
      <c r="A78" s="53"/>
      <c r="B78" s="61"/>
      <c r="C78" s="53"/>
      <c r="D78" s="54"/>
      <c r="E78" s="49"/>
      <c r="F78" s="53"/>
    </row>
    <row r="79" spans="1:6" s="50" customFormat="1" x14ac:dyDescent="0.25">
      <c r="A79" s="53" t="s">
        <v>58</v>
      </c>
      <c r="B79" s="137" t="s">
        <v>103</v>
      </c>
      <c r="C79" s="53" t="s">
        <v>0</v>
      </c>
      <c r="D79" s="54">
        <v>6</v>
      </c>
      <c r="E79" s="49"/>
      <c r="F79" s="49"/>
    </row>
    <row r="80" spans="1:6" s="50" customFormat="1" x14ac:dyDescent="0.25">
      <c r="A80" s="53"/>
      <c r="B80" s="137"/>
      <c r="C80" s="53"/>
      <c r="D80" s="53"/>
      <c r="E80" s="49"/>
      <c r="F80" s="53"/>
    </row>
    <row r="81" spans="1:6" s="50" customFormat="1" x14ac:dyDescent="0.25">
      <c r="A81" s="53"/>
      <c r="B81" s="137"/>
      <c r="C81" s="53"/>
      <c r="D81" s="53"/>
      <c r="E81" s="49"/>
      <c r="F81" s="53"/>
    </row>
    <row r="82" spans="1:6" x14ac:dyDescent="0.25">
      <c r="A82" s="58"/>
      <c r="B82" s="62" t="s">
        <v>45</v>
      </c>
      <c r="C82" s="57"/>
      <c r="D82" s="57"/>
      <c r="E82" s="55"/>
      <c r="F82" s="63"/>
    </row>
    <row r="83" spans="1:6" x14ac:dyDescent="0.25">
      <c r="A83" s="58"/>
      <c r="B83" s="62"/>
      <c r="C83" s="57"/>
      <c r="D83" s="57"/>
      <c r="E83" s="55"/>
      <c r="F83" s="63"/>
    </row>
    <row r="84" spans="1:6" x14ac:dyDescent="0.25">
      <c r="A84" s="58"/>
      <c r="B84" s="62"/>
      <c r="C84" s="57"/>
      <c r="D84" s="57"/>
      <c r="E84" s="55"/>
      <c r="F84" s="63"/>
    </row>
    <row r="85" spans="1:6" x14ac:dyDescent="0.25">
      <c r="A85" s="58"/>
      <c r="B85" s="62"/>
      <c r="C85" s="57"/>
      <c r="D85" s="57"/>
      <c r="E85" s="55"/>
      <c r="F85" s="63"/>
    </row>
    <row r="86" spans="1:6" x14ac:dyDescent="0.25">
      <c r="A86" s="58"/>
      <c r="B86" s="62"/>
      <c r="C86" s="57"/>
      <c r="D86" s="57"/>
      <c r="E86" s="55"/>
      <c r="F86" s="63"/>
    </row>
    <row r="87" spans="1:6" x14ac:dyDescent="0.25">
      <c r="A87" s="51" t="s">
        <v>25</v>
      </c>
      <c r="B87" s="60" t="s">
        <v>46</v>
      </c>
      <c r="C87" s="57"/>
      <c r="D87" s="57"/>
      <c r="E87" s="55"/>
      <c r="F87" s="57"/>
    </row>
    <row r="88" spans="1:6" s="50" customFormat="1" x14ac:dyDescent="0.25">
      <c r="A88" s="53" t="s">
        <v>59</v>
      </c>
      <c r="B88" s="137" t="s">
        <v>98</v>
      </c>
      <c r="C88" s="53" t="s">
        <v>47</v>
      </c>
      <c r="D88" s="54">
        <v>360</v>
      </c>
      <c r="E88" s="103"/>
      <c r="F88" s="106"/>
    </row>
    <row r="89" spans="1:6" s="50" customFormat="1" x14ac:dyDescent="0.25">
      <c r="A89" s="58"/>
      <c r="B89" s="137"/>
      <c r="C89" s="53"/>
      <c r="D89" s="54"/>
      <c r="E89" s="103"/>
      <c r="F89" s="107"/>
    </row>
    <row r="90" spans="1:6" s="50" customFormat="1" x14ac:dyDescent="0.25">
      <c r="A90" s="58"/>
      <c r="B90" s="137"/>
      <c r="C90" s="53"/>
      <c r="D90" s="54"/>
      <c r="E90" s="103"/>
      <c r="F90" s="107"/>
    </row>
    <row r="91" spans="1:6" x14ac:dyDescent="0.25">
      <c r="A91" s="58"/>
      <c r="B91" s="137"/>
      <c r="C91" s="53"/>
      <c r="D91" s="54"/>
      <c r="E91" s="103"/>
      <c r="F91" s="107"/>
    </row>
    <row r="92" spans="1:6" x14ac:dyDescent="0.25">
      <c r="A92" s="53" t="s">
        <v>60</v>
      </c>
      <c r="B92" s="137" t="s">
        <v>48</v>
      </c>
      <c r="C92" s="53" t="s">
        <v>47</v>
      </c>
      <c r="D92" s="54">
        <v>36</v>
      </c>
      <c r="E92" s="103"/>
      <c r="F92" s="106"/>
    </row>
    <row r="93" spans="1:6" x14ac:dyDescent="0.25">
      <c r="A93" s="53"/>
      <c r="B93" s="137"/>
      <c r="C93" s="107"/>
      <c r="D93" s="108"/>
      <c r="E93" s="103"/>
      <c r="F93" s="107"/>
    </row>
    <row r="94" spans="1:6" x14ac:dyDescent="0.25">
      <c r="A94" s="53"/>
      <c r="B94" s="137"/>
      <c r="C94" s="107"/>
      <c r="D94" s="108"/>
      <c r="E94" s="103"/>
      <c r="F94" s="107"/>
    </row>
    <row r="95" spans="1:6" x14ac:dyDescent="0.25">
      <c r="A95" s="53" t="s">
        <v>61</v>
      </c>
      <c r="B95" s="137" t="s">
        <v>49</v>
      </c>
      <c r="C95" s="53" t="s">
        <v>47</v>
      </c>
      <c r="D95" s="54">
        <v>271.5</v>
      </c>
      <c r="E95" s="103"/>
      <c r="F95" s="106"/>
    </row>
    <row r="96" spans="1:6" x14ac:dyDescent="0.25">
      <c r="A96" s="53"/>
      <c r="B96" s="137"/>
      <c r="C96" s="107"/>
      <c r="D96" s="108"/>
      <c r="E96" s="103"/>
      <c r="F96" s="107"/>
    </row>
    <row r="97" spans="1:6" x14ac:dyDescent="0.25">
      <c r="A97" s="58"/>
      <c r="B97" s="137"/>
      <c r="C97" s="107"/>
      <c r="D97" s="108"/>
      <c r="E97" s="103"/>
      <c r="F97" s="107"/>
    </row>
    <row r="98" spans="1:6" x14ac:dyDescent="0.25">
      <c r="A98" s="58"/>
      <c r="B98" s="96"/>
      <c r="C98" s="53"/>
      <c r="D98" s="54"/>
      <c r="E98" s="103"/>
      <c r="F98" s="107"/>
    </row>
    <row r="99" spans="1:6" s="50" customFormat="1" x14ac:dyDescent="0.25">
      <c r="A99" s="53" t="s">
        <v>62</v>
      </c>
      <c r="B99" s="137" t="s">
        <v>50</v>
      </c>
      <c r="C99" s="53" t="s">
        <v>0</v>
      </c>
      <c r="D99" s="54">
        <v>12</v>
      </c>
      <c r="E99" s="103"/>
      <c r="F99" s="106"/>
    </row>
    <row r="100" spans="1:6" s="50" customFormat="1" x14ac:dyDescent="0.25">
      <c r="A100" s="53"/>
      <c r="B100" s="137"/>
      <c r="C100" s="53"/>
      <c r="D100" s="54"/>
      <c r="E100" s="103"/>
      <c r="F100" s="106"/>
    </row>
    <row r="101" spans="1:6" s="50" customFormat="1" x14ac:dyDescent="0.25">
      <c r="A101" s="53"/>
      <c r="B101" s="137"/>
      <c r="C101" s="53"/>
      <c r="D101" s="54"/>
      <c r="E101" s="103"/>
      <c r="F101" s="106"/>
    </row>
    <row r="102" spans="1:6" s="50" customFormat="1" x14ac:dyDescent="0.25">
      <c r="A102" s="53"/>
      <c r="B102" s="137"/>
      <c r="C102" s="53"/>
      <c r="D102" s="54"/>
      <c r="E102" s="103"/>
      <c r="F102" s="106"/>
    </row>
    <row r="103" spans="1:6" s="50" customFormat="1" x14ac:dyDescent="0.25">
      <c r="A103" s="53"/>
      <c r="B103" s="137"/>
      <c r="C103" s="53"/>
      <c r="D103" s="54"/>
      <c r="E103" s="55"/>
      <c r="F103" s="64"/>
    </row>
    <row r="104" spans="1:6" s="50" customFormat="1" x14ac:dyDescent="0.25">
      <c r="A104" s="53"/>
      <c r="B104" s="137"/>
      <c r="C104" s="53"/>
      <c r="D104" s="54"/>
      <c r="E104" s="55"/>
      <c r="F104" s="64"/>
    </row>
    <row r="105" spans="1:6" s="50" customFormat="1" x14ac:dyDescent="0.25">
      <c r="A105" s="53"/>
      <c r="B105" s="137"/>
      <c r="C105" s="53"/>
      <c r="D105" s="54"/>
      <c r="E105" s="55"/>
      <c r="F105" s="64"/>
    </row>
    <row r="106" spans="1:6" s="50" customFormat="1" x14ac:dyDescent="0.25">
      <c r="A106" s="58"/>
      <c r="B106" s="137"/>
      <c r="C106" s="57"/>
      <c r="D106" s="65"/>
      <c r="E106" s="55"/>
      <c r="F106" s="57"/>
    </row>
    <row r="107" spans="1:6" x14ac:dyDescent="0.25">
      <c r="A107" s="58"/>
      <c r="B107" s="62" t="s">
        <v>45</v>
      </c>
      <c r="C107" s="57"/>
      <c r="D107" s="57"/>
      <c r="E107" s="55"/>
      <c r="F107" s="63"/>
    </row>
    <row r="108" spans="1:6" x14ac:dyDescent="0.25">
      <c r="A108" s="80"/>
      <c r="C108" s="80"/>
      <c r="D108" s="80"/>
      <c r="E108" s="79"/>
      <c r="F108" s="81"/>
    </row>
    <row r="109" spans="1:6" x14ac:dyDescent="0.25">
      <c r="A109" s="95" t="s">
        <v>30</v>
      </c>
      <c r="C109" s="80"/>
      <c r="D109" s="80"/>
      <c r="E109" s="79"/>
      <c r="F109" s="82">
        <f>+F107+F82+F55+F25</f>
        <v>0</v>
      </c>
    </row>
    <row r="110" spans="1:6" x14ac:dyDescent="0.25">
      <c r="A110" s="95" t="s">
        <v>31</v>
      </c>
      <c r="B110" s="66"/>
      <c r="C110" s="66"/>
      <c r="D110" s="66"/>
      <c r="E110" s="66"/>
      <c r="F110" s="82">
        <f>+F109*0.16</f>
        <v>0</v>
      </c>
    </row>
    <row r="111" spans="1:6" x14ac:dyDescent="0.25">
      <c r="A111" s="95" t="s">
        <v>32</v>
      </c>
      <c r="B111" s="66"/>
      <c r="C111" s="66"/>
      <c r="D111" s="66"/>
      <c r="E111" s="66"/>
      <c r="F111" s="82">
        <f>+F109+F110</f>
        <v>0</v>
      </c>
    </row>
    <row r="112" spans="1:6" x14ac:dyDescent="0.25">
      <c r="A112" s="139" t="s">
        <v>105</v>
      </c>
      <c r="B112" s="139"/>
      <c r="C112" s="139"/>
      <c r="D112" s="139"/>
      <c r="E112" s="139"/>
      <c r="F112" s="139"/>
    </row>
    <row r="113" spans="1:6" x14ac:dyDescent="0.25">
      <c r="A113" s="80"/>
      <c r="B113" s="66"/>
      <c r="C113" s="66"/>
      <c r="D113" s="66"/>
      <c r="E113" s="66"/>
      <c r="F113" s="66"/>
    </row>
    <row r="114" spans="1:6" x14ac:dyDescent="0.25">
      <c r="A114" s="80"/>
      <c r="C114" s="80"/>
      <c r="D114" s="80"/>
      <c r="E114" s="79"/>
      <c r="F114" s="81"/>
    </row>
    <row r="115" spans="1:6" x14ac:dyDescent="0.25">
      <c r="A115" s="80"/>
      <c r="C115" s="80"/>
      <c r="D115" s="80"/>
      <c r="E115" s="79"/>
      <c r="F115" s="81"/>
    </row>
    <row r="116" spans="1:6" x14ac:dyDescent="0.25">
      <c r="A116" s="80"/>
      <c r="C116" s="80"/>
      <c r="D116" s="80"/>
      <c r="E116" s="79"/>
      <c r="F116" s="81"/>
    </row>
    <row r="117" spans="1:6" x14ac:dyDescent="0.25">
      <c r="A117" s="80"/>
      <c r="C117" s="80"/>
      <c r="D117" s="80"/>
      <c r="E117" s="79"/>
      <c r="F117" s="81"/>
    </row>
    <row r="118" spans="1:6" x14ac:dyDescent="0.25">
      <c r="A118" s="80"/>
      <c r="C118" s="80"/>
      <c r="D118" s="80"/>
      <c r="E118" s="79"/>
      <c r="F118" s="81"/>
    </row>
    <row r="119" spans="1:6" x14ac:dyDescent="0.25">
      <c r="A119" s="80"/>
      <c r="C119" s="80"/>
      <c r="D119" s="80"/>
      <c r="E119" s="79"/>
      <c r="F119" s="81"/>
    </row>
    <row r="120" spans="1:6" x14ac:dyDescent="0.25">
      <c r="A120" s="80"/>
      <c r="C120" s="80"/>
      <c r="D120" s="80"/>
      <c r="E120" s="79"/>
      <c r="F120" s="81"/>
    </row>
    <row r="121" spans="1:6" x14ac:dyDescent="0.25">
      <c r="A121" s="80"/>
      <c r="C121" s="80"/>
      <c r="D121" s="80"/>
      <c r="E121" s="79"/>
      <c r="F121" s="81"/>
    </row>
    <row r="122" spans="1:6" x14ac:dyDescent="0.25">
      <c r="A122" s="80"/>
      <c r="C122" s="79"/>
      <c r="D122" s="79"/>
      <c r="E122" s="79"/>
      <c r="F122" s="83"/>
    </row>
    <row r="123" spans="1:6" x14ac:dyDescent="0.25">
      <c r="A123" s="80"/>
      <c r="C123" s="79"/>
      <c r="D123" s="79"/>
      <c r="E123" s="79"/>
      <c r="F123" s="83"/>
    </row>
    <row r="124" spans="1:6" s="109" customFormat="1" x14ac:dyDescent="0.25">
      <c r="A124" s="140" t="s">
        <v>66</v>
      </c>
      <c r="B124" s="140"/>
      <c r="C124" s="140"/>
      <c r="D124" s="140"/>
      <c r="E124" s="140"/>
      <c r="F124" s="140"/>
    </row>
    <row r="125" spans="1:6" s="109" customFormat="1" x14ac:dyDescent="0.25">
      <c r="A125" s="110"/>
      <c r="B125" s="111" t="s">
        <v>65</v>
      </c>
      <c r="C125" s="112"/>
      <c r="D125" s="112"/>
      <c r="E125" s="112"/>
      <c r="F125" s="113">
        <f>+[1]PRESUPUESTO!F25</f>
        <v>190583.12</v>
      </c>
    </row>
    <row r="126" spans="1:6" s="109" customFormat="1" x14ac:dyDescent="0.25">
      <c r="A126" s="110"/>
      <c r="B126" s="111" t="s">
        <v>64</v>
      </c>
      <c r="C126" s="112"/>
      <c r="D126" s="112"/>
      <c r="E126" s="112"/>
      <c r="F126" s="113">
        <f>+[1]PRESUPUESTO!F29</f>
        <v>76682.5</v>
      </c>
    </row>
    <row r="127" spans="1:6" s="109" customFormat="1" x14ac:dyDescent="0.25">
      <c r="A127" s="115"/>
      <c r="B127" s="111" t="s">
        <v>63</v>
      </c>
      <c r="C127" s="112"/>
      <c r="D127" s="112"/>
      <c r="E127" s="112"/>
      <c r="F127" s="113">
        <v>267532.962</v>
      </c>
    </row>
    <row r="128" spans="1:6" s="109" customFormat="1" x14ac:dyDescent="0.25">
      <c r="A128" s="115"/>
      <c r="B128" s="112"/>
      <c r="C128" s="112"/>
      <c r="D128" s="112"/>
      <c r="E128" s="112"/>
      <c r="F128" s="112"/>
    </row>
    <row r="129" spans="1:6" s="109" customFormat="1" x14ac:dyDescent="0.25">
      <c r="A129" s="116" t="s">
        <v>30</v>
      </c>
      <c r="B129" s="112"/>
      <c r="C129" s="112"/>
      <c r="D129" s="112"/>
      <c r="E129" s="112"/>
      <c r="F129" s="117">
        <f>SUM(F125:F128)</f>
        <v>534798.58199999994</v>
      </c>
    </row>
    <row r="130" spans="1:6" s="109" customFormat="1" x14ac:dyDescent="0.25">
      <c r="A130" s="116" t="s">
        <v>31</v>
      </c>
      <c r="B130" s="112"/>
      <c r="C130" s="112"/>
      <c r="D130" s="112"/>
      <c r="E130" s="112"/>
      <c r="F130" s="117">
        <f>+F129*0.16</f>
        <v>85567.773119999998</v>
      </c>
    </row>
    <row r="131" spans="1:6" s="109" customFormat="1" x14ac:dyDescent="0.25">
      <c r="A131" s="116" t="s">
        <v>32</v>
      </c>
      <c r="B131" s="112"/>
      <c r="C131" s="112"/>
      <c r="D131" s="112"/>
      <c r="E131" s="112"/>
      <c r="F131" s="117">
        <f>+F129+F130</f>
        <v>620366.35511999996</v>
      </c>
    </row>
    <row r="132" spans="1:6" s="109" customFormat="1" x14ac:dyDescent="0.25">
      <c r="A132" s="118"/>
      <c r="B132" s="119"/>
      <c r="C132" s="119"/>
      <c r="D132" s="119"/>
      <c r="E132" s="119" t="s">
        <v>67</v>
      </c>
      <c r="F132" s="117">
        <v>6500000</v>
      </c>
    </row>
    <row r="133" spans="1:6" s="109" customFormat="1" x14ac:dyDescent="0.25">
      <c r="A133" s="115"/>
      <c r="B133" s="112"/>
      <c r="C133" s="112"/>
      <c r="D133" s="112"/>
      <c r="E133" s="112" t="s">
        <v>68</v>
      </c>
      <c r="F133" s="120">
        <f>+F131+F132</f>
        <v>7120366.3551199995</v>
      </c>
    </row>
    <row r="134" spans="1:6" s="109" customFormat="1" x14ac:dyDescent="0.25">
      <c r="A134" s="114"/>
      <c r="B134" s="112"/>
    </row>
    <row r="135" spans="1:6" s="109" customFormat="1" x14ac:dyDescent="0.25">
      <c r="A135" s="114"/>
      <c r="B135" s="112"/>
    </row>
    <row r="136" spans="1:6" s="109" customFormat="1" x14ac:dyDescent="0.25">
      <c r="A136" s="114"/>
      <c r="B136" s="112"/>
      <c r="C136" s="114"/>
      <c r="D136" s="114"/>
      <c r="F136" s="121"/>
    </row>
    <row r="137" spans="1:6" s="109" customFormat="1" x14ac:dyDescent="0.25">
      <c r="A137" s="114"/>
      <c r="B137" s="112"/>
      <c r="C137" s="114"/>
      <c r="D137" s="114"/>
      <c r="F137" s="121">
        <v>4530253.4000000004</v>
      </c>
    </row>
    <row r="138" spans="1:6" s="109" customFormat="1" x14ac:dyDescent="0.25">
      <c r="A138" s="114"/>
      <c r="B138" s="112"/>
      <c r="C138" s="114"/>
      <c r="D138" s="114"/>
      <c r="F138" s="121">
        <v>2013478.44</v>
      </c>
    </row>
    <row r="139" spans="1:6" s="109" customFormat="1" x14ac:dyDescent="0.25">
      <c r="A139" s="114"/>
      <c r="B139" s="112"/>
      <c r="C139" s="114"/>
      <c r="D139" s="114"/>
      <c r="F139" s="122">
        <f>+F131</f>
        <v>620366.35511999996</v>
      </c>
    </row>
    <row r="140" spans="1:6" s="109" customFormat="1" x14ac:dyDescent="0.25">
      <c r="A140" s="114"/>
      <c r="B140" s="112"/>
      <c r="C140" s="114"/>
      <c r="D140" s="114"/>
      <c r="F140" s="121">
        <f>SUM(F137:F139)</f>
        <v>7164098.1951199993</v>
      </c>
    </row>
    <row r="141" spans="1:6" s="109" customFormat="1" x14ac:dyDescent="0.25">
      <c r="A141" s="114"/>
      <c r="B141" s="112"/>
      <c r="C141" s="114"/>
      <c r="D141" s="114"/>
      <c r="F141" s="121"/>
    </row>
    <row r="142" spans="1:6" s="109" customFormat="1" x14ac:dyDescent="0.25">
      <c r="A142" s="114"/>
      <c r="B142" s="112"/>
      <c r="C142" s="114"/>
      <c r="D142" s="114"/>
      <c r="F142" s="121"/>
    </row>
    <row r="143" spans="1:6" s="109" customFormat="1" x14ac:dyDescent="0.25">
      <c r="A143" s="114"/>
      <c r="B143" s="112"/>
      <c r="C143" s="114"/>
      <c r="D143" s="114"/>
      <c r="F143" s="121"/>
    </row>
    <row r="144" spans="1:6" s="109" customFormat="1" x14ac:dyDescent="0.25">
      <c r="A144" s="114"/>
      <c r="B144" s="112"/>
      <c r="C144" s="114"/>
      <c r="D144" s="114"/>
      <c r="F144" s="121"/>
    </row>
    <row r="145" spans="1:6" s="109" customFormat="1" x14ac:dyDescent="0.25">
      <c r="A145" s="114"/>
      <c r="B145" s="112"/>
      <c r="C145" s="114"/>
      <c r="D145" s="114"/>
      <c r="F145" s="121"/>
    </row>
    <row r="146" spans="1:6" s="109" customFormat="1" x14ac:dyDescent="0.25">
      <c r="A146" s="114"/>
      <c r="B146" s="112"/>
      <c r="C146" s="114"/>
      <c r="D146" s="114"/>
      <c r="F146" s="121"/>
    </row>
    <row r="147" spans="1:6" s="109" customFormat="1" x14ac:dyDescent="0.25">
      <c r="A147" s="114"/>
      <c r="B147" s="112"/>
      <c r="C147" s="114"/>
      <c r="D147" s="114"/>
      <c r="F147" s="121"/>
    </row>
    <row r="148" spans="1:6" s="109" customFormat="1" x14ac:dyDescent="0.25">
      <c r="A148" s="114"/>
      <c r="B148" s="112"/>
      <c r="C148" s="114"/>
      <c r="D148" s="114"/>
      <c r="F148" s="121"/>
    </row>
  </sheetData>
  <mergeCells count="27">
    <mergeCell ref="B10:D10"/>
    <mergeCell ref="B12:B17"/>
    <mergeCell ref="B19:B24"/>
    <mergeCell ref="B1:F1"/>
    <mergeCell ref="B2:F2"/>
    <mergeCell ref="B4:F6"/>
    <mergeCell ref="B99:B106"/>
    <mergeCell ref="A112:F112"/>
    <mergeCell ref="B72:B74"/>
    <mergeCell ref="A124:F124"/>
    <mergeCell ref="B51:B54"/>
    <mergeCell ref="B75:B77"/>
    <mergeCell ref="B79:B81"/>
    <mergeCell ref="B88:B91"/>
    <mergeCell ref="B92:B94"/>
    <mergeCell ref="B95:B97"/>
    <mergeCell ref="B67:B70"/>
    <mergeCell ref="B27:D27"/>
    <mergeCell ref="B28:B30"/>
    <mergeCell ref="B31:B33"/>
    <mergeCell ref="B34:B36"/>
    <mergeCell ref="B37:B39"/>
    <mergeCell ref="B40:B42"/>
    <mergeCell ref="B46:B49"/>
    <mergeCell ref="B55:D55"/>
    <mergeCell ref="B59:B61"/>
    <mergeCell ref="B63:B65"/>
  </mergeCells>
  <pageMargins left="0.25" right="0.25" top="0.75" bottom="0.75" header="0.3" footer="0.3"/>
  <pageSetup scale="94" fitToHeight="0" orientation="portrait" r:id="rId1"/>
  <rowBreaks count="1" manualBreakCount="1">
    <brk id="45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23"/>
  <sheetViews>
    <sheetView view="pageBreakPreview" topLeftCell="A124" zoomScale="115" zoomScaleSheetLayoutView="115" workbookViewId="0">
      <selection activeCell="B120" sqref="B120"/>
    </sheetView>
  </sheetViews>
  <sheetFormatPr baseColWidth="10" defaultRowHeight="15" x14ac:dyDescent="0.25"/>
  <cols>
    <col min="1" max="1" width="11.42578125" style="98"/>
    <col min="2" max="2" width="51" style="79" customWidth="1"/>
    <col min="3" max="3" width="8.28515625" style="98" bestFit="1" customWidth="1"/>
    <col min="4" max="4" width="8.7109375" style="98" bestFit="1" customWidth="1"/>
    <col min="6" max="6" width="19" style="42" bestFit="1" customWidth="1"/>
  </cols>
  <sheetData>
    <row r="1" spans="1:6" ht="31.5" x14ac:dyDescent="0.25">
      <c r="A1" s="91"/>
      <c r="B1" s="141" t="s">
        <v>78</v>
      </c>
      <c r="C1" s="141"/>
      <c r="D1" s="141"/>
      <c r="E1" s="141"/>
      <c r="F1" s="141"/>
    </row>
    <row r="2" spans="1:6" x14ac:dyDescent="0.25">
      <c r="A2" s="91"/>
      <c r="B2" s="142" t="s">
        <v>87</v>
      </c>
      <c r="C2" s="143"/>
      <c r="D2" s="143"/>
      <c r="E2" s="143"/>
      <c r="F2" s="143"/>
    </row>
    <row r="3" spans="1:6" ht="4.5" customHeight="1" x14ac:dyDescent="0.25">
      <c r="A3" s="91"/>
      <c r="B3" s="100"/>
      <c r="C3" s="101"/>
      <c r="D3" s="101"/>
      <c r="E3" s="101"/>
      <c r="F3" s="101"/>
    </row>
    <row r="4" spans="1:6" ht="15" customHeight="1" x14ac:dyDescent="0.25">
      <c r="A4" s="92"/>
      <c r="B4" s="144" t="s">
        <v>69</v>
      </c>
      <c r="C4" s="144"/>
      <c r="D4" s="144"/>
      <c r="E4" s="144"/>
      <c r="F4" s="144"/>
    </row>
    <row r="5" spans="1:6" x14ac:dyDescent="0.25">
      <c r="A5" s="92"/>
      <c r="B5" s="144"/>
      <c r="C5" s="144"/>
      <c r="D5" s="144"/>
      <c r="E5" s="144"/>
      <c r="F5" s="144"/>
    </row>
    <row r="6" spans="1:6" x14ac:dyDescent="0.25">
      <c r="A6" s="92"/>
      <c r="B6" s="144"/>
      <c r="C6" s="144"/>
      <c r="D6" s="144"/>
      <c r="E6" s="144"/>
      <c r="F6" s="144"/>
    </row>
    <row r="7" spans="1:6" x14ac:dyDescent="0.25">
      <c r="A7" s="91" t="s">
        <v>80</v>
      </c>
      <c r="B7" s="86" t="s">
        <v>79</v>
      </c>
      <c r="C7" s="87" t="s">
        <v>83</v>
      </c>
      <c r="D7" s="88" t="s">
        <v>84</v>
      </c>
      <c r="E7" s="86"/>
      <c r="F7" s="89"/>
    </row>
    <row r="8" spans="1:6" ht="15.75" thickBot="1" x14ac:dyDescent="0.3">
      <c r="A8" s="91" t="s">
        <v>81</v>
      </c>
      <c r="B8" s="86" t="s">
        <v>82</v>
      </c>
      <c r="C8" s="87" t="s">
        <v>85</v>
      </c>
      <c r="D8" s="88" t="s">
        <v>86</v>
      </c>
      <c r="E8" s="86"/>
      <c r="F8" s="89"/>
    </row>
    <row r="9" spans="1:6" ht="16.5" thickTop="1" thickBot="1" x14ac:dyDescent="0.3">
      <c r="A9" s="14" t="s">
        <v>15</v>
      </c>
      <c r="B9" s="102" t="s">
        <v>16</v>
      </c>
      <c r="C9" s="15" t="s">
        <v>17</v>
      </c>
      <c r="D9" s="15" t="s">
        <v>18</v>
      </c>
      <c r="E9" s="15" t="s">
        <v>19</v>
      </c>
      <c r="F9" s="40" t="s">
        <v>20</v>
      </c>
    </row>
    <row r="10" spans="1:6" ht="15.75" thickTop="1" x14ac:dyDescent="0.25">
      <c r="A10" s="51" t="s">
        <v>70</v>
      </c>
      <c r="B10" s="138" t="s">
        <v>71</v>
      </c>
      <c r="C10" s="138"/>
      <c r="D10" s="138"/>
      <c r="E10" s="70"/>
      <c r="F10" s="70"/>
    </row>
    <row r="11" spans="1:6" x14ac:dyDescent="0.25">
      <c r="A11" s="71" t="s">
        <v>72</v>
      </c>
      <c r="B11" s="72" t="s">
        <v>73</v>
      </c>
      <c r="C11" s="73"/>
      <c r="D11" s="74"/>
      <c r="E11" s="70"/>
      <c r="F11" s="70"/>
    </row>
    <row r="12" spans="1:6" ht="15" customHeight="1" x14ac:dyDescent="0.25">
      <c r="A12" s="93" t="s">
        <v>77</v>
      </c>
      <c r="B12" s="137" t="s">
        <v>90</v>
      </c>
      <c r="C12" s="53" t="s">
        <v>74</v>
      </c>
      <c r="D12" s="54">
        <v>1</v>
      </c>
      <c r="E12" s="103"/>
      <c r="F12" s="103">
        <f t="shared" ref="F12" si="0">+D12*E12</f>
        <v>0</v>
      </c>
    </row>
    <row r="13" spans="1:6" ht="15" customHeight="1" x14ac:dyDescent="0.25">
      <c r="A13" s="84"/>
      <c r="B13" s="137"/>
      <c r="C13" s="53"/>
      <c r="D13" s="54"/>
      <c r="E13" s="103"/>
      <c r="F13" s="103"/>
    </row>
    <row r="14" spans="1:6" ht="15" customHeight="1" x14ac:dyDescent="0.25">
      <c r="A14" s="84"/>
      <c r="B14" s="137"/>
      <c r="C14" s="53"/>
      <c r="D14" s="54"/>
      <c r="E14" s="103"/>
      <c r="F14" s="103"/>
    </row>
    <row r="15" spans="1:6" ht="15" customHeight="1" x14ac:dyDescent="0.25">
      <c r="A15" s="84"/>
      <c r="B15" s="137"/>
      <c r="C15" s="53"/>
      <c r="D15" s="54"/>
      <c r="E15" s="103"/>
      <c r="F15" s="103"/>
    </row>
    <row r="16" spans="1:6" x14ac:dyDescent="0.25">
      <c r="A16" s="84"/>
      <c r="B16" s="137"/>
      <c r="C16" s="53"/>
      <c r="D16" s="54"/>
      <c r="E16" s="103"/>
      <c r="F16" s="103"/>
    </row>
    <row r="17" spans="1:6" x14ac:dyDescent="0.25">
      <c r="A17" s="84"/>
      <c r="B17" s="137"/>
      <c r="C17" s="53"/>
      <c r="D17" s="54"/>
      <c r="E17" s="103"/>
      <c r="F17" s="103"/>
    </row>
    <row r="18" spans="1:6" x14ac:dyDescent="0.25">
      <c r="A18" s="84"/>
      <c r="B18" s="99"/>
      <c r="C18" s="53"/>
      <c r="D18" s="54"/>
      <c r="E18" s="103"/>
      <c r="F18" s="103"/>
    </row>
    <row r="19" spans="1:6" ht="15" customHeight="1" x14ac:dyDescent="0.25">
      <c r="A19" s="93" t="s">
        <v>75</v>
      </c>
      <c r="B19" s="137" t="s">
        <v>88</v>
      </c>
      <c r="C19" s="53" t="s">
        <v>74</v>
      </c>
      <c r="D19" s="54">
        <v>1</v>
      </c>
      <c r="E19" s="103"/>
      <c r="F19" s="103">
        <f t="shared" ref="F19" si="1">+D19*E19</f>
        <v>0</v>
      </c>
    </row>
    <row r="20" spans="1:6" ht="15" customHeight="1" x14ac:dyDescent="0.25">
      <c r="A20" s="94"/>
      <c r="B20" s="137"/>
      <c r="C20" s="53"/>
      <c r="D20" s="54"/>
      <c r="E20" s="103"/>
      <c r="F20" s="103"/>
    </row>
    <row r="21" spans="1:6" ht="15" customHeight="1" x14ac:dyDescent="0.25">
      <c r="A21" s="94"/>
      <c r="B21" s="137"/>
      <c r="C21" s="53"/>
      <c r="D21" s="54"/>
      <c r="E21" s="103"/>
      <c r="F21" s="103"/>
    </row>
    <row r="22" spans="1:6" ht="15" customHeight="1" x14ac:dyDescent="0.25">
      <c r="A22" s="94"/>
      <c r="B22" s="137"/>
      <c r="C22" s="104"/>
      <c r="D22" s="105"/>
      <c r="E22" s="104"/>
      <c r="F22" s="75"/>
    </row>
    <row r="23" spans="1:6" ht="15" customHeight="1" x14ac:dyDescent="0.25">
      <c r="A23" s="94"/>
      <c r="B23" s="137"/>
      <c r="C23" s="104"/>
      <c r="D23" s="105"/>
      <c r="E23" s="104"/>
      <c r="F23" s="75"/>
    </row>
    <row r="24" spans="1:6" ht="15" customHeight="1" x14ac:dyDescent="0.25">
      <c r="A24" s="94"/>
      <c r="B24" s="137"/>
      <c r="C24" s="104"/>
      <c r="D24" s="105"/>
      <c r="E24" s="104"/>
      <c r="F24" s="75"/>
    </row>
    <row r="25" spans="1:6" ht="15" customHeight="1" x14ac:dyDescent="0.25">
      <c r="A25" s="71"/>
      <c r="B25" s="76" t="s">
        <v>76</v>
      </c>
      <c r="C25" s="73"/>
      <c r="D25" s="77"/>
      <c r="E25" s="70"/>
      <c r="F25" s="78">
        <f>SUM(F12:F24)</f>
        <v>0</v>
      </c>
    </row>
    <row r="26" spans="1:6" x14ac:dyDescent="0.25">
      <c r="A26" s="67"/>
      <c r="B26" s="51"/>
      <c r="C26" s="67"/>
      <c r="D26" s="68"/>
      <c r="E26" s="69"/>
      <c r="F26" s="69"/>
    </row>
    <row r="27" spans="1:6" x14ac:dyDescent="0.25">
      <c r="A27" s="51" t="s">
        <v>22</v>
      </c>
      <c r="B27" s="138" t="s">
        <v>51</v>
      </c>
      <c r="C27" s="138"/>
      <c r="D27" s="138"/>
      <c r="E27" s="51"/>
      <c r="F27" s="52"/>
    </row>
    <row r="28" spans="1:6" ht="15" customHeight="1" x14ac:dyDescent="0.25">
      <c r="A28" s="53" t="s">
        <v>22</v>
      </c>
      <c r="B28" s="137" t="s">
        <v>89</v>
      </c>
      <c r="C28" s="53" t="s">
        <v>0</v>
      </c>
      <c r="D28" s="54">
        <v>26</v>
      </c>
      <c r="E28" s="103"/>
      <c r="F28" s="103">
        <f>+D28*E28</f>
        <v>0</v>
      </c>
    </row>
    <row r="29" spans="1:6" x14ac:dyDescent="0.25">
      <c r="A29" s="53"/>
      <c r="B29" s="137"/>
      <c r="C29" s="53"/>
      <c r="D29" s="54"/>
      <c r="E29" s="103"/>
      <c r="F29" s="103"/>
    </row>
    <row r="30" spans="1:6" x14ac:dyDescent="0.25">
      <c r="A30" s="53"/>
      <c r="B30" s="137"/>
      <c r="C30" s="53"/>
      <c r="D30" s="54"/>
      <c r="E30" s="103"/>
      <c r="F30" s="103"/>
    </row>
    <row r="31" spans="1:6" ht="15" customHeight="1" x14ac:dyDescent="0.25">
      <c r="A31" s="53" t="s">
        <v>24</v>
      </c>
      <c r="B31" s="137" t="s">
        <v>91</v>
      </c>
      <c r="C31" s="53" t="s">
        <v>0</v>
      </c>
      <c r="D31" s="54">
        <v>22</v>
      </c>
      <c r="E31" s="103"/>
      <c r="F31" s="103">
        <f>+D31*E31</f>
        <v>0</v>
      </c>
    </row>
    <row r="32" spans="1:6" x14ac:dyDescent="0.25">
      <c r="A32" s="53"/>
      <c r="B32" s="137"/>
      <c r="C32" s="53"/>
      <c r="D32" s="54"/>
      <c r="E32" s="103"/>
      <c r="F32" s="103"/>
    </row>
    <row r="33" spans="1:6" x14ac:dyDescent="0.25">
      <c r="A33" s="53"/>
      <c r="B33" s="137"/>
      <c r="C33" s="53"/>
      <c r="D33" s="54"/>
      <c r="E33" s="103"/>
      <c r="F33" s="103"/>
    </row>
    <row r="34" spans="1:6" x14ac:dyDescent="0.25">
      <c r="A34" s="53" t="s">
        <v>25</v>
      </c>
      <c r="B34" s="137" t="s">
        <v>92</v>
      </c>
      <c r="C34" s="53" t="s">
        <v>0</v>
      </c>
      <c r="D34" s="54">
        <v>2</v>
      </c>
      <c r="E34" s="103"/>
      <c r="F34" s="103">
        <f>+D34*E34</f>
        <v>0</v>
      </c>
    </row>
    <row r="35" spans="1:6" x14ac:dyDescent="0.25">
      <c r="A35" s="53"/>
      <c r="B35" s="137"/>
      <c r="C35" s="53"/>
      <c r="D35" s="54"/>
      <c r="E35" s="103"/>
      <c r="F35" s="103"/>
    </row>
    <row r="36" spans="1:6" x14ac:dyDescent="0.25">
      <c r="A36" s="53"/>
      <c r="B36" s="137"/>
      <c r="C36" s="53"/>
      <c r="D36" s="54"/>
      <c r="E36" s="103"/>
      <c r="F36" s="103"/>
    </row>
    <row r="37" spans="1:6" x14ac:dyDescent="0.25">
      <c r="A37" s="53" t="s">
        <v>26</v>
      </c>
      <c r="B37" s="137" t="s">
        <v>93</v>
      </c>
      <c r="C37" s="53" t="s">
        <v>1</v>
      </c>
      <c r="D37" s="54">
        <v>1220</v>
      </c>
      <c r="E37" s="103"/>
      <c r="F37" s="103">
        <f>+D37*E37</f>
        <v>0</v>
      </c>
    </row>
    <row r="38" spans="1:6" x14ac:dyDescent="0.25">
      <c r="A38" s="53"/>
      <c r="B38" s="137"/>
      <c r="C38" s="53"/>
      <c r="D38" s="54"/>
      <c r="E38" s="103"/>
      <c r="F38" s="103"/>
    </row>
    <row r="39" spans="1:6" x14ac:dyDescent="0.25">
      <c r="A39" s="53"/>
      <c r="B39" s="137"/>
      <c r="C39" s="53"/>
      <c r="D39" s="54"/>
      <c r="E39" s="103"/>
      <c r="F39" s="103"/>
    </row>
    <row r="40" spans="1:6" x14ac:dyDescent="0.25">
      <c r="A40" s="53" t="s">
        <v>27</v>
      </c>
      <c r="B40" s="137" t="s">
        <v>94</v>
      </c>
      <c r="C40" s="53" t="s">
        <v>0</v>
      </c>
      <c r="D40" s="54">
        <v>104</v>
      </c>
      <c r="E40" s="103"/>
      <c r="F40" s="103">
        <f>+D40*E40</f>
        <v>0</v>
      </c>
    </row>
    <row r="41" spans="1:6" x14ac:dyDescent="0.25">
      <c r="A41" s="53"/>
      <c r="B41" s="137"/>
      <c r="C41" s="53"/>
      <c r="D41" s="54"/>
      <c r="E41" s="103"/>
      <c r="F41" s="103"/>
    </row>
    <row r="42" spans="1:6" x14ac:dyDescent="0.25">
      <c r="A42" s="53"/>
      <c r="B42" s="137"/>
      <c r="C42" s="53"/>
      <c r="D42" s="54"/>
      <c r="E42" s="103"/>
      <c r="F42" s="103"/>
    </row>
    <row r="43" spans="1:6" x14ac:dyDescent="0.25">
      <c r="A43" s="53"/>
      <c r="B43" s="99"/>
      <c r="C43" s="53"/>
      <c r="D43" s="54"/>
      <c r="E43" s="103"/>
      <c r="F43" s="103"/>
    </row>
    <row r="44" spans="1:6" x14ac:dyDescent="0.25">
      <c r="A44" s="53"/>
      <c r="B44" s="99"/>
      <c r="C44" s="53"/>
      <c r="D44" s="54"/>
      <c r="E44" s="103"/>
      <c r="F44" s="103"/>
    </row>
    <row r="45" spans="1:6" x14ac:dyDescent="0.25">
      <c r="A45" s="53"/>
      <c r="B45" s="99"/>
      <c r="C45" s="53"/>
      <c r="D45" s="54"/>
      <c r="E45" s="103"/>
      <c r="F45" s="103"/>
    </row>
    <row r="46" spans="1:6" x14ac:dyDescent="0.25">
      <c r="A46" s="53" t="s">
        <v>28</v>
      </c>
      <c r="B46" s="137" t="s">
        <v>99</v>
      </c>
      <c r="C46" s="53" t="s">
        <v>0</v>
      </c>
      <c r="D46" s="54">
        <v>4</v>
      </c>
      <c r="E46" s="103"/>
      <c r="F46" s="103">
        <f>+D46*E46</f>
        <v>0</v>
      </c>
    </row>
    <row r="47" spans="1:6" x14ac:dyDescent="0.25">
      <c r="A47" s="53"/>
      <c r="B47" s="137"/>
      <c r="C47" s="53"/>
      <c r="D47" s="54"/>
      <c r="E47" s="103"/>
      <c r="F47" s="103"/>
    </row>
    <row r="48" spans="1:6" x14ac:dyDescent="0.25">
      <c r="A48" s="53"/>
      <c r="B48" s="137"/>
      <c r="C48" s="53"/>
      <c r="D48" s="54"/>
      <c r="E48" s="103"/>
      <c r="F48" s="103"/>
    </row>
    <row r="49" spans="1:6" x14ac:dyDescent="0.25">
      <c r="A49" s="53"/>
      <c r="B49" s="137"/>
      <c r="C49" s="53"/>
      <c r="D49" s="54"/>
      <c r="E49" s="103"/>
      <c r="F49" s="103"/>
    </row>
    <row r="50" spans="1:6" x14ac:dyDescent="0.25">
      <c r="A50" s="53"/>
      <c r="B50" s="99"/>
      <c r="C50" s="53"/>
      <c r="D50" s="54"/>
      <c r="E50" s="103"/>
      <c r="F50" s="103"/>
    </row>
    <row r="51" spans="1:6" x14ac:dyDescent="0.25">
      <c r="A51" s="53" t="s">
        <v>29</v>
      </c>
      <c r="B51" s="137" t="s">
        <v>100</v>
      </c>
      <c r="C51" s="53" t="s">
        <v>0</v>
      </c>
      <c r="D51" s="54">
        <v>2</v>
      </c>
      <c r="E51" s="103"/>
      <c r="F51" s="103">
        <f>+D51*E51</f>
        <v>0</v>
      </c>
    </row>
    <row r="52" spans="1:6" x14ac:dyDescent="0.25">
      <c r="A52" s="53"/>
      <c r="B52" s="137"/>
      <c r="C52" s="53"/>
      <c r="D52" s="54"/>
      <c r="E52" s="103"/>
      <c r="F52" s="103"/>
    </row>
    <row r="53" spans="1:6" x14ac:dyDescent="0.25">
      <c r="A53" s="53"/>
      <c r="B53" s="137"/>
      <c r="C53" s="53"/>
      <c r="D53" s="54"/>
      <c r="E53" s="55"/>
      <c r="F53" s="55"/>
    </row>
    <row r="54" spans="1:6" x14ac:dyDescent="0.25">
      <c r="A54" s="53"/>
      <c r="B54" s="137"/>
      <c r="C54" s="53"/>
      <c r="D54" s="53"/>
      <c r="E54" s="55"/>
      <c r="F54" s="55"/>
    </row>
    <row r="55" spans="1:6" x14ac:dyDescent="0.25">
      <c r="A55" s="51"/>
      <c r="B55" s="138" t="s">
        <v>52</v>
      </c>
      <c r="C55" s="138"/>
      <c r="D55" s="138"/>
      <c r="E55" s="55"/>
      <c r="F55" s="56">
        <f>SUM(F28:F54)</f>
        <v>0</v>
      </c>
    </row>
    <row r="56" spans="1:6" x14ac:dyDescent="0.25">
      <c r="A56" s="58"/>
      <c r="B56" s="99"/>
      <c r="C56" s="58"/>
      <c r="D56" s="58"/>
      <c r="E56" s="55"/>
      <c r="F56" s="55"/>
    </row>
    <row r="57" spans="1:6" x14ac:dyDescent="0.25">
      <c r="A57" s="58"/>
      <c r="B57" s="99"/>
      <c r="C57" s="58"/>
      <c r="D57" s="58"/>
      <c r="E57" s="55"/>
      <c r="F57" s="55"/>
    </row>
    <row r="58" spans="1:6" x14ac:dyDescent="0.25">
      <c r="A58" s="51" t="s">
        <v>24</v>
      </c>
      <c r="B58" s="60" t="s">
        <v>44</v>
      </c>
      <c r="C58" s="53"/>
      <c r="D58" s="53"/>
      <c r="E58" s="49"/>
      <c r="F58" s="59"/>
    </row>
    <row r="59" spans="1:6" s="50" customFormat="1" x14ac:dyDescent="0.25">
      <c r="A59" s="53" t="s">
        <v>53</v>
      </c>
      <c r="B59" s="137" t="s">
        <v>101</v>
      </c>
      <c r="C59" s="53" t="s">
        <v>0</v>
      </c>
      <c r="D59" s="54">
        <v>1</v>
      </c>
      <c r="E59" s="49"/>
      <c r="F59" s="49">
        <f>+D59*E59</f>
        <v>0</v>
      </c>
    </row>
    <row r="60" spans="1:6" s="50" customFormat="1" x14ac:dyDescent="0.25">
      <c r="A60" s="53"/>
      <c r="B60" s="137"/>
      <c r="C60" s="53"/>
      <c r="D60" s="54"/>
      <c r="E60" s="49"/>
      <c r="F60" s="53"/>
    </row>
    <row r="61" spans="1:6" s="50" customFormat="1" x14ac:dyDescent="0.25">
      <c r="A61" s="53"/>
      <c r="B61" s="137"/>
      <c r="C61" s="53"/>
      <c r="D61" s="54"/>
      <c r="E61" s="49"/>
      <c r="F61" s="53"/>
    </row>
    <row r="62" spans="1:6" s="50" customFormat="1" x14ac:dyDescent="0.25">
      <c r="A62" s="53"/>
      <c r="B62" s="99"/>
      <c r="C62" s="53"/>
      <c r="D62" s="54"/>
      <c r="E62" s="49"/>
      <c r="F62" s="53"/>
    </row>
    <row r="63" spans="1:6" s="50" customFormat="1" x14ac:dyDescent="0.25">
      <c r="A63" s="53" t="s">
        <v>54</v>
      </c>
      <c r="B63" s="137" t="s">
        <v>102</v>
      </c>
      <c r="C63" s="53" t="s">
        <v>0</v>
      </c>
      <c r="D63" s="54">
        <v>1</v>
      </c>
      <c r="E63" s="49"/>
      <c r="F63" s="49">
        <f>+D63*E63</f>
        <v>0</v>
      </c>
    </row>
    <row r="64" spans="1:6" s="50" customFormat="1" x14ac:dyDescent="0.25">
      <c r="A64" s="53"/>
      <c r="B64" s="137"/>
      <c r="C64" s="53"/>
      <c r="D64" s="54"/>
      <c r="E64" s="49"/>
      <c r="F64" s="49"/>
    </row>
    <row r="65" spans="1:6" s="50" customFormat="1" x14ac:dyDescent="0.25">
      <c r="A65" s="53"/>
      <c r="B65" s="137"/>
      <c r="C65" s="53"/>
      <c r="D65" s="54"/>
      <c r="E65" s="49"/>
      <c r="F65" s="53"/>
    </row>
    <row r="66" spans="1:6" x14ac:dyDescent="0.25">
      <c r="A66" s="53"/>
      <c r="B66" s="61"/>
      <c r="C66" s="53"/>
      <c r="D66" s="54"/>
      <c r="E66" s="49"/>
      <c r="F66" s="53"/>
    </row>
    <row r="67" spans="1:6" s="50" customFormat="1" x14ac:dyDescent="0.25">
      <c r="A67" s="53" t="s">
        <v>55</v>
      </c>
      <c r="B67" s="137" t="s">
        <v>95</v>
      </c>
      <c r="C67" s="53" t="s">
        <v>0</v>
      </c>
      <c r="D67" s="54">
        <v>1</v>
      </c>
      <c r="E67" s="49"/>
      <c r="F67" s="49">
        <f>+D67*E67</f>
        <v>0</v>
      </c>
    </row>
    <row r="68" spans="1:6" s="50" customFormat="1" x14ac:dyDescent="0.25">
      <c r="A68" s="53"/>
      <c r="B68" s="137"/>
      <c r="C68" s="53"/>
      <c r="D68" s="54"/>
      <c r="E68" s="49"/>
      <c r="F68" s="49"/>
    </row>
    <row r="69" spans="1:6" s="50" customFormat="1" x14ac:dyDescent="0.25">
      <c r="A69" s="53"/>
      <c r="B69" s="137"/>
      <c r="C69" s="53"/>
      <c r="D69" s="54"/>
      <c r="E69" s="49"/>
      <c r="F69" s="53"/>
    </row>
    <row r="70" spans="1:6" s="50" customFormat="1" x14ac:dyDescent="0.25">
      <c r="A70" s="53"/>
      <c r="B70" s="137"/>
      <c r="C70" s="53"/>
      <c r="D70" s="54"/>
      <c r="E70" s="49"/>
      <c r="F70" s="53"/>
    </row>
    <row r="71" spans="1:6" x14ac:dyDescent="0.25">
      <c r="A71" s="53"/>
      <c r="B71" s="61"/>
      <c r="C71" s="53"/>
      <c r="D71" s="54"/>
      <c r="E71" s="49"/>
      <c r="F71" s="53"/>
    </row>
    <row r="72" spans="1:6" s="50" customFormat="1" x14ac:dyDescent="0.25">
      <c r="A72" s="53" t="s">
        <v>56</v>
      </c>
      <c r="B72" s="137" t="s">
        <v>96</v>
      </c>
      <c r="C72" s="53" t="s">
        <v>0</v>
      </c>
      <c r="D72" s="54">
        <v>1</v>
      </c>
      <c r="E72" s="49"/>
      <c r="F72" s="49">
        <f>+D72*E72</f>
        <v>0</v>
      </c>
    </row>
    <row r="73" spans="1:6" s="50" customFormat="1" x14ac:dyDescent="0.25">
      <c r="A73" s="53"/>
      <c r="B73" s="137"/>
      <c r="C73" s="53"/>
      <c r="D73" s="54"/>
      <c r="E73" s="49"/>
      <c r="F73" s="49"/>
    </row>
    <row r="74" spans="1:6" s="50" customFormat="1" x14ac:dyDescent="0.25">
      <c r="A74" s="53"/>
      <c r="B74" s="137"/>
      <c r="C74" s="53"/>
      <c r="D74" s="54"/>
      <c r="E74" s="49"/>
      <c r="F74" s="49"/>
    </row>
    <row r="75" spans="1:6" s="50" customFormat="1" x14ac:dyDescent="0.25">
      <c r="A75" s="53" t="s">
        <v>57</v>
      </c>
      <c r="B75" s="137" t="s">
        <v>97</v>
      </c>
      <c r="C75" s="53" t="s">
        <v>0</v>
      </c>
      <c r="D75" s="54">
        <v>1</v>
      </c>
      <c r="E75" s="49"/>
      <c r="F75" s="49">
        <f>+D75*E75</f>
        <v>0</v>
      </c>
    </row>
    <row r="76" spans="1:6" s="50" customFormat="1" x14ac:dyDescent="0.25">
      <c r="A76" s="53"/>
      <c r="B76" s="137"/>
      <c r="C76" s="53"/>
      <c r="D76" s="54"/>
      <c r="E76" s="49"/>
      <c r="F76" s="53"/>
    </row>
    <row r="77" spans="1:6" s="50" customFormat="1" x14ac:dyDescent="0.25">
      <c r="A77" s="53"/>
      <c r="B77" s="137"/>
      <c r="C77" s="53"/>
      <c r="D77" s="54"/>
      <c r="E77" s="49"/>
      <c r="F77" s="53"/>
    </row>
    <row r="78" spans="1:6" x14ac:dyDescent="0.25">
      <c r="A78" s="53"/>
      <c r="B78" s="61"/>
      <c r="C78" s="53"/>
      <c r="D78" s="54"/>
      <c r="E78" s="49"/>
      <c r="F78" s="53"/>
    </row>
    <row r="79" spans="1:6" s="50" customFormat="1" x14ac:dyDescent="0.25">
      <c r="A79" s="53" t="s">
        <v>58</v>
      </c>
      <c r="B79" s="137" t="s">
        <v>103</v>
      </c>
      <c r="C79" s="53" t="s">
        <v>0</v>
      </c>
      <c r="D79" s="54">
        <v>6</v>
      </c>
      <c r="E79" s="49"/>
      <c r="F79" s="49">
        <f>+D79*E79</f>
        <v>0</v>
      </c>
    </row>
    <row r="80" spans="1:6" s="50" customFormat="1" x14ac:dyDescent="0.25">
      <c r="A80" s="53"/>
      <c r="B80" s="137"/>
      <c r="C80" s="53"/>
      <c r="D80" s="53"/>
      <c r="E80" s="49"/>
      <c r="F80" s="53"/>
    </row>
    <row r="81" spans="1:6" s="50" customFormat="1" x14ac:dyDescent="0.25">
      <c r="A81" s="53"/>
      <c r="B81" s="137"/>
      <c r="C81" s="53"/>
      <c r="D81" s="53"/>
      <c r="E81" s="49"/>
      <c r="F81" s="53"/>
    </row>
    <row r="82" spans="1:6" x14ac:dyDescent="0.25">
      <c r="A82" s="58"/>
      <c r="B82" s="62" t="s">
        <v>45</v>
      </c>
      <c r="C82" s="57"/>
      <c r="D82" s="57"/>
      <c r="E82" s="55"/>
      <c r="F82" s="63">
        <f>SUM(F59:F81)</f>
        <v>0</v>
      </c>
    </row>
    <row r="83" spans="1:6" x14ac:dyDescent="0.25">
      <c r="A83" s="58"/>
      <c r="B83" s="62"/>
      <c r="C83" s="57"/>
      <c r="D83" s="57"/>
      <c r="E83" s="55"/>
      <c r="F83" s="63"/>
    </row>
    <row r="84" spans="1:6" x14ac:dyDescent="0.25">
      <c r="A84" s="58"/>
      <c r="B84" s="62"/>
      <c r="C84" s="57"/>
      <c r="D84" s="57"/>
      <c r="E84" s="55"/>
      <c r="F84" s="63"/>
    </row>
    <row r="85" spans="1:6" x14ac:dyDescent="0.25">
      <c r="A85" s="58"/>
      <c r="B85" s="62"/>
      <c r="C85" s="57"/>
      <c r="D85" s="57"/>
      <c r="E85" s="55"/>
      <c r="F85" s="63"/>
    </row>
    <row r="86" spans="1:6" x14ac:dyDescent="0.25">
      <c r="A86" s="58"/>
      <c r="B86" s="62"/>
      <c r="C86" s="57"/>
      <c r="D86" s="57"/>
      <c r="E86" s="55"/>
      <c r="F86" s="63"/>
    </row>
    <row r="87" spans="1:6" x14ac:dyDescent="0.25">
      <c r="A87" s="58"/>
      <c r="B87" s="62"/>
      <c r="C87" s="57"/>
      <c r="D87" s="57"/>
      <c r="E87" s="55"/>
      <c r="F87" s="63"/>
    </row>
    <row r="88" spans="1:6" x14ac:dyDescent="0.25">
      <c r="A88" s="51" t="s">
        <v>25</v>
      </c>
      <c r="B88" s="60" t="s">
        <v>46</v>
      </c>
      <c r="C88" s="57"/>
      <c r="D88" s="57"/>
      <c r="E88" s="55"/>
      <c r="F88" s="57"/>
    </row>
    <row r="89" spans="1:6" s="50" customFormat="1" x14ac:dyDescent="0.25">
      <c r="A89" s="53" t="s">
        <v>59</v>
      </c>
      <c r="B89" s="137" t="s">
        <v>98</v>
      </c>
      <c r="C89" s="53" t="s">
        <v>47</v>
      </c>
      <c r="D89" s="54">
        <v>360</v>
      </c>
      <c r="E89" s="103"/>
      <c r="F89" s="106">
        <f>+D89*E89</f>
        <v>0</v>
      </c>
    </row>
    <row r="90" spans="1:6" s="50" customFormat="1" x14ac:dyDescent="0.25">
      <c r="A90" s="58"/>
      <c r="B90" s="137"/>
      <c r="C90" s="53"/>
      <c r="D90" s="54"/>
      <c r="E90" s="103"/>
      <c r="F90" s="107"/>
    </row>
    <row r="91" spans="1:6" s="50" customFormat="1" x14ac:dyDescent="0.25">
      <c r="A91" s="58"/>
      <c r="B91" s="137"/>
      <c r="C91" s="53"/>
      <c r="D91" s="54"/>
      <c r="E91" s="103"/>
      <c r="F91" s="107"/>
    </row>
    <row r="92" spans="1:6" x14ac:dyDescent="0.25">
      <c r="A92" s="58"/>
      <c r="B92" s="137"/>
      <c r="C92" s="53"/>
      <c r="D92" s="54"/>
      <c r="E92" s="103"/>
      <c r="F92" s="107"/>
    </row>
    <row r="93" spans="1:6" x14ac:dyDescent="0.25">
      <c r="A93" s="53" t="s">
        <v>60</v>
      </c>
      <c r="B93" s="137" t="s">
        <v>48</v>
      </c>
      <c r="C93" s="53" t="s">
        <v>47</v>
      </c>
      <c r="D93" s="54">
        <v>36</v>
      </c>
      <c r="E93" s="103"/>
      <c r="F93" s="106">
        <f>+D93*E93</f>
        <v>0</v>
      </c>
    </row>
    <row r="94" spans="1:6" x14ac:dyDescent="0.25">
      <c r="A94" s="53"/>
      <c r="B94" s="137"/>
      <c r="C94" s="107"/>
      <c r="D94" s="108"/>
      <c r="E94" s="103"/>
      <c r="F94" s="107"/>
    </row>
    <row r="95" spans="1:6" x14ac:dyDescent="0.25">
      <c r="A95" s="53"/>
      <c r="B95" s="137"/>
      <c r="C95" s="107"/>
      <c r="D95" s="108"/>
      <c r="E95" s="103"/>
      <c r="F95" s="107"/>
    </row>
    <row r="96" spans="1:6" x14ac:dyDescent="0.25">
      <c r="A96" s="53" t="s">
        <v>61</v>
      </c>
      <c r="B96" s="137" t="s">
        <v>49</v>
      </c>
      <c r="C96" s="53" t="s">
        <v>47</v>
      </c>
      <c r="D96" s="54">
        <v>271.5</v>
      </c>
      <c r="E96" s="103"/>
      <c r="F96" s="106">
        <f>+D96*E96</f>
        <v>0</v>
      </c>
    </row>
    <row r="97" spans="1:6" x14ac:dyDescent="0.25">
      <c r="A97" s="53"/>
      <c r="B97" s="137"/>
      <c r="C97" s="107"/>
      <c r="D97" s="108"/>
      <c r="E97" s="103"/>
      <c r="F97" s="107"/>
    </row>
    <row r="98" spans="1:6" x14ac:dyDescent="0.25">
      <c r="A98" s="58"/>
      <c r="B98" s="137"/>
      <c r="C98" s="107"/>
      <c r="D98" s="108"/>
      <c r="E98" s="103"/>
      <c r="F98" s="107"/>
    </row>
    <row r="99" spans="1:6" x14ac:dyDescent="0.25">
      <c r="A99" s="58"/>
      <c r="B99" s="99"/>
      <c r="C99" s="53"/>
      <c r="D99" s="54"/>
      <c r="E99" s="103"/>
      <c r="F99" s="107"/>
    </row>
    <row r="100" spans="1:6" s="50" customFormat="1" x14ac:dyDescent="0.25">
      <c r="A100" s="53" t="s">
        <v>62</v>
      </c>
      <c r="B100" s="137" t="s">
        <v>50</v>
      </c>
      <c r="C100" s="53" t="s">
        <v>0</v>
      </c>
      <c r="D100" s="54">
        <v>12</v>
      </c>
      <c r="E100" s="103"/>
      <c r="F100" s="106">
        <f>+D100*E100</f>
        <v>0</v>
      </c>
    </row>
    <row r="101" spans="1:6" s="50" customFormat="1" x14ac:dyDescent="0.25">
      <c r="A101" s="53"/>
      <c r="B101" s="137"/>
      <c r="C101" s="53"/>
      <c r="D101" s="54"/>
      <c r="E101" s="103"/>
      <c r="F101" s="106"/>
    </row>
    <row r="102" spans="1:6" s="50" customFormat="1" x14ac:dyDescent="0.25">
      <c r="A102" s="53"/>
      <c r="B102" s="137"/>
      <c r="C102" s="53"/>
      <c r="D102" s="54"/>
      <c r="E102" s="103"/>
      <c r="F102" s="106"/>
    </row>
    <row r="103" spans="1:6" s="50" customFormat="1" x14ac:dyDescent="0.25">
      <c r="A103" s="53"/>
      <c r="B103" s="137"/>
      <c r="C103" s="53"/>
      <c r="D103" s="54"/>
      <c r="E103" s="103"/>
      <c r="F103" s="106"/>
    </row>
    <row r="104" spans="1:6" s="50" customFormat="1" x14ac:dyDescent="0.25">
      <c r="A104" s="53"/>
      <c r="B104" s="137"/>
      <c r="C104" s="53"/>
      <c r="D104" s="54"/>
      <c r="E104" s="55"/>
      <c r="F104" s="64"/>
    </row>
    <row r="105" spans="1:6" s="50" customFormat="1" x14ac:dyDescent="0.25">
      <c r="A105" s="53"/>
      <c r="B105" s="137"/>
      <c r="C105" s="53"/>
      <c r="D105" s="54"/>
      <c r="E105" s="55"/>
      <c r="F105" s="64"/>
    </row>
    <row r="106" spans="1:6" s="50" customFormat="1" x14ac:dyDescent="0.25">
      <c r="A106" s="53"/>
      <c r="B106" s="137"/>
      <c r="C106" s="53"/>
      <c r="D106" s="54"/>
      <c r="E106" s="55"/>
      <c r="F106" s="64"/>
    </row>
    <row r="107" spans="1:6" s="50" customFormat="1" x14ac:dyDescent="0.25">
      <c r="A107" s="58"/>
      <c r="B107" s="137"/>
      <c r="C107" s="57"/>
      <c r="D107" s="65"/>
      <c r="E107" s="55"/>
      <c r="F107" s="57"/>
    </row>
    <row r="108" spans="1:6" x14ac:dyDescent="0.25">
      <c r="A108" s="58"/>
      <c r="B108" s="62" t="s">
        <v>45</v>
      </c>
      <c r="C108" s="57"/>
      <c r="D108" s="57"/>
      <c r="E108" s="55"/>
      <c r="F108" s="63">
        <f>SUM(F89:F107)</f>
        <v>0</v>
      </c>
    </row>
    <row r="109" spans="1:6" x14ac:dyDescent="0.25">
      <c r="A109" s="80"/>
      <c r="C109" s="80"/>
      <c r="D109" s="80"/>
      <c r="E109" s="79"/>
      <c r="F109" s="81"/>
    </row>
    <row r="110" spans="1:6" x14ac:dyDescent="0.25">
      <c r="A110" s="95" t="s">
        <v>30</v>
      </c>
      <c r="C110" s="80"/>
      <c r="D110" s="80"/>
      <c r="E110" s="79"/>
      <c r="F110" s="82">
        <f>+F108+F82+F55+F25</f>
        <v>0</v>
      </c>
    </row>
    <row r="111" spans="1:6" x14ac:dyDescent="0.25">
      <c r="A111" s="95" t="s">
        <v>31</v>
      </c>
      <c r="B111" s="66"/>
      <c r="C111" s="66"/>
      <c r="D111" s="66"/>
      <c r="E111" s="66"/>
      <c r="F111" s="82">
        <f>+F110*0.16</f>
        <v>0</v>
      </c>
    </row>
    <row r="112" spans="1:6" x14ac:dyDescent="0.25">
      <c r="A112" s="95" t="s">
        <v>32</v>
      </c>
      <c r="B112" s="66"/>
      <c r="C112" s="66"/>
      <c r="D112" s="66"/>
      <c r="E112" s="66"/>
      <c r="F112" s="82">
        <f>+F110+F111</f>
        <v>0</v>
      </c>
    </row>
    <row r="113" spans="1:6" x14ac:dyDescent="0.25">
      <c r="A113" s="139" t="s">
        <v>104</v>
      </c>
      <c r="B113" s="139"/>
      <c r="C113" s="139"/>
      <c r="D113" s="139"/>
      <c r="E113" s="139"/>
      <c r="F113" s="139"/>
    </row>
    <row r="114" spans="1:6" x14ac:dyDescent="0.25">
      <c r="A114" s="80"/>
      <c r="B114" s="66"/>
      <c r="C114" s="66"/>
      <c r="D114" s="66"/>
      <c r="E114" s="66"/>
      <c r="F114" s="66"/>
    </row>
    <row r="115" spans="1:6" x14ac:dyDescent="0.25">
      <c r="A115" s="80"/>
      <c r="C115" s="80"/>
      <c r="D115" s="80"/>
      <c r="E115" s="79"/>
      <c r="F115" s="81"/>
    </row>
    <row r="116" spans="1:6" x14ac:dyDescent="0.25">
      <c r="A116" s="80"/>
      <c r="C116" s="80"/>
      <c r="D116" s="80"/>
      <c r="E116" s="79"/>
      <c r="F116" s="81"/>
    </row>
    <row r="117" spans="1:6" x14ac:dyDescent="0.25">
      <c r="A117" s="80"/>
      <c r="C117" s="80"/>
      <c r="D117" s="80"/>
      <c r="E117" s="79"/>
      <c r="F117" s="81"/>
    </row>
    <row r="118" spans="1:6" x14ac:dyDescent="0.25">
      <c r="A118" s="80"/>
      <c r="C118" s="80"/>
      <c r="D118" s="80"/>
      <c r="E118" s="79"/>
      <c r="F118" s="81"/>
    </row>
    <row r="119" spans="1:6" x14ac:dyDescent="0.25">
      <c r="A119" s="80"/>
      <c r="C119" s="80"/>
      <c r="D119" s="80"/>
      <c r="E119" s="79"/>
      <c r="F119" s="81"/>
    </row>
    <row r="120" spans="1:6" x14ac:dyDescent="0.25">
      <c r="A120" s="80"/>
      <c r="C120" s="80"/>
      <c r="D120" s="80"/>
      <c r="E120" s="79"/>
      <c r="F120" s="81"/>
    </row>
    <row r="121" spans="1:6" x14ac:dyDescent="0.25">
      <c r="A121" s="80"/>
      <c r="C121" s="80"/>
      <c r="D121" s="80"/>
      <c r="E121" s="79"/>
      <c r="F121" s="81"/>
    </row>
    <row r="122" spans="1:6" x14ac:dyDescent="0.25">
      <c r="A122" s="80"/>
      <c r="C122" s="80"/>
      <c r="D122" s="80"/>
      <c r="E122" s="79"/>
      <c r="F122" s="81"/>
    </row>
    <row r="123" spans="1:6" x14ac:dyDescent="0.25">
      <c r="A123" s="80"/>
      <c r="C123" s="79"/>
      <c r="D123" s="79"/>
      <c r="E123" s="79"/>
      <c r="F123" s="83"/>
    </row>
  </sheetData>
  <mergeCells count="26">
    <mergeCell ref="B19:B24"/>
    <mergeCell ref="B1:F1"/>
    <mergeCell ref="B2:F2"/>
    <mergeCell ref="B4:F6"/>
    <mergeCell ref="B10:D10"/>
    <mergeCell ref="B12:B17"/>
    <mergeCell ref="B67:B70"/>
    <mergeCell ref="B27:D27"/>
    <mergeCell ref="B28:B30"/>
    <mergeCell ref="B31:B33"/>
    <mergeCell ref="B34:B36"/>
    <mergeCell ref="B37:B39"/>
    <mergeCell ref="B40:B42"/>
    <mergeCell ref="B46:B49"/>
    <mergeCell ref="B51:B54"/>
    <mergeCell ref="B55:D55"/>
    <mergeCell ref="B59:B61"/>
    <mergeCell ref="B63:B65"/>
    <mergeCell ref="B100:B107"/>
    <mergeCell ref="A113:F113"/>
    <mergeCell ref="B72:B74"/>
    <mergeCell ref="B75:B77"/>
    <mergeCell ref="B79:B81"/>
    <mergeCell ref="B89:B92"/>
    <mergeCell ref="B93:B95"/>
    <mergeCell ref="B96:B98"/>
  </mergeCells>
  <pageMargins left="0.25" right="0.25" top="0.75" bottom="0.75" header="0.3" footer="0.3"/>
  <pageSetup scale="94" fitToHeight="0" orientation="portrait" r:id="rId1"/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RED INTERIOR</vt:lpstr>
      <vt:lpstr>CATALOGO DE CONCEPTOS</vt:lpstr>
      <vt:lpstr>EST DE MERCADO (2)</vt:lpstr>
      <vt:lpstr>'CATALOGO DE CONCEPTOS'!Área_de_impresión</vt:lpstr>
      <vt:lpstr>'EST DE MERCADO (2)'!Área_de_impresión</vt:lpstr>
      <vt:lpstr>'RED INTERIOR'!Área_de_impresión</vt:lpstr>
      <vt:lpstr>'CATALOGO DE CONCEPTOS'!Títulos_a_imprimir</vt:lpstr>
      <vt:lpstr>'EST DE MERCADO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Popeye</dc:creator>
  <cp:lastModifiedBy>Almacen</cp:lastModifiedBy>
  <cp:lastPrinted>2021-09-08T15:12:44Z</cp:lastPrinted>
  <dcterms:created xsi:type="dcterms:W3CDTF">2021-03-30T17:13:12Z</dcterms:created>
  <dcterms:modified xsi:type="dcterms:W3CDTF">2021-09-08T16:25:47Z</dcterms:modified>
</cp:coreProperties>
</file>